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325" activeTab="1"/>
  </bookViews>
  <sheets>
    <sheet name="1983" sheetId="1" r:id="rId1"/>
    <sheet name="1987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Петрович2</author>
  </authors>
  <commentList>
    <comment ref="AX30" authorId="0">
      <text>
        <r>
          <rPr>
            <b/>
            <sz val="8"/>
            <rFont val="Tahoma"/>
            <family val="0"/>
          </rPr>
          <t>Петрович2:</t>
        </r>
        <r>
          <rPr>
            <sz val="8"/>
            <rFont val="Tahoma"/>
            <family val="0"/>
          </rPr>
          <t xml:space="preserve">
+ доставка матриц газет Правда, Известия, Советская Россия и Сельская жизнь</t>
        </r>
      </text>
    </comment>
    <comment ref="D224" authorId="0">
      <text>
        <r>
          <rPr>
            <b/>
            <sz val="8"/>
            <rFont val="Tahoma"/>
            <family val="0"/>
          </rPr>
          <t>Петрович2:</t>
        </r>
        <r>
          <rPr>
            <sz val="8"/>
            <rFont val="Tahoma"/>
            <family val="0"/>
          </rPr>
          <t xml:space="preserve">
Далее Д-629</t>
        </r>
      </text>
    </comment>
    <comment ref="E224" authorId="0">
      <text>
        <r>
          <rPr>
            <b/>
            <sz val="8"/>
            <rFont val="Tahoma"/>
            <family val="0"/>
          </rPr>
          <t>Петрович2:</t>
        </r>
        <r>
          <rPr>
            <sz val="8"/>
            <rFont val="Tahoma"/>
            <family val="0"/>
          </rPr>
          <t xml:space="preserve">
Прибывает рейсом Д-630</t>
        </r>
      </text>
    </comment>
    <comment ref="J174" authorId="0">
      <text>
        <r>
          <rPr>
            <b/>
            <sz val="8"/>
            <rFont val="Tahoma"/>
            <family val="0"/>
          </rPr>
          <t>Петрович2:</t>
        </r>
        <r>
          <rPr>
            <sz val="8"/>
            <rFont val="Tahoma"/>
            <family val="0"/>
          </rPr>
          <t xml:space="preserve">
Далее следует рейсом Д-622</t>
        </r>
      </text>
    </comment>
    <comment ref="K174" authorId="0">
      <text>
        <r>
          <rPr>
            <b/>
            <sz val="8"/>
            <rFont val="Tahoma"/>
            <family val="0"/>
          </rPr>
          <t>Петрович2:</t>
        </r>
        <r>
          <rPr>
            <sz val="8"/>
            <rFont val="Tahoma"/>
            <family val="0"/>
          </rPr>
          <t xml:space="preserve">
Прибывает рейсом Д-621</t>
        </r>
      </text>
    </comment>
    <comment ref="D181" authorId="0">
      <text>
        <r>
          <rPr>
            <b/>
            <sz val="8"/>
            <rFont val="Tahoma"/>
            <family val="0"/>
          </rPr>
          <t>Петрович2:</t>
        </r>
        <r>
          <rPr>
            <sz val="8"/>
            <rFont val="Tahoma"/>
            <family val="0"/>
          </rPr>
          <t xml:space="preserve">
при выходе из строя ВВП для ЯК-40</t>
        </r>
      </text>
    </comment>
    <comment ref="H34" authorId="0">
      <text>
        <r>
          <rPr>
            <sz val="8"/>
            <rFont val="Tahoma"/>
            <family val="0"/>
          </rPr>
          <t>рейсы предназначены для бюро путешествий и экскурсий, 
28 и 30/01, 18 и 20/02, 11 и 13/03, 15 и 17/04, 20 и 22/05, 28 и 30/10, 18 и 20/11, 2 и 4/12</t>
        </r>
      </text>
    </comment>
    <comment ref="D299" authorId="0">
      <text>
        <r>
          <rPr>
            <sz val="8"/>
            <rFont val="Tahoma"/>
            <family val="0"/>
          </rPr>
          <t>рейсы предназначены для бюро путешествий и экскурсий</t>
        </r>
      </text>
    </comment>
    <comment ref="F299" authorId="0">
      <text>
        <r>
          <rPr>
            <sz val="8"/>
            <rFont val="Tahoma"/>
            <family val="0"/>
          </rPr>
          <t>рейсы предназначены для бюро путешествий и экскурсий</t>
        </r>
      </text>
    </comment>
    <comment ref="H299" authorId="0">
      <text>
        <r>
          <rPr>
            <sz val="8"/>
            <rFont val="Tahoma"/>
            <family val="0"/>
          </rPr>
          <t>рейсы предназначены для бюро путешествий и экскурсий</t>
        </r>
      </text>
    </comment>
    <comment ref="D308" authorId="0">
      <text>
        <r>
          <rPr>
            <sz val="8"/>
            <rFont val="Tahoma"/>
            <family val="0"/>
          </rPr>
          <t>рейсы предназначены для бюро путешествий и экскурсий</t>
        </r>
      </text>
    </comment>
  </commentList>
</comments>
</file>

<file path=xl/sharedStrings.xml><?xml version="1.0" encoding="utf-8"?>
<sst xmlns="http://schemas.openxmlformats.org/spreadsheetml/2006/main" count="1027" uniqueCount="316">
  <si>
    <t>Владивосток</t>
  </si>
  <si>
    <t>Уссурийск</t>
  </si>
  <si>
    <t>еж</t>
  </si>
  <si>
    <t>Краскино</t>
  </si>
  <si>
    <t>Пограничный</t>
  </si>
  <si>
    <t>Арсеньев</t>
  </si>
  <si>
    <t>Камень-Рыболов</t>
  </si>
  <si>
    <t>Рощино</t>
  </si>
  <si>
    <t>Новопокровка</t>
  </si>
  <si>
    <t>Кавалерово</t>
  </si>
  <si>
    <t>Сергеевка</t>
  </si>
  <si>
    <t>Лучегорск</t>
  </si>
  <si>
    <t>Дальний Кут</t>
  </si>
  <si>
    <t>Лазо</t>
  </si>
  <si>
    <t>Благовещенск</t>
  </si>
  <si>
    <t>пасс</t>
  </si>
  <si>
    <t>Хабаровск</t>
  </si>
  <si>
    <t>по особ.указ.</t>
  </si>
  <si>
    <t>пт</t>
  </si>
  <si>
    <t>период работы</t>
  </si>
  <si>
    <t>№ рейса</t>
  </si>
  <si>
    <t>вс</t>
  </si>
  <si>
    <t>Комсомольск-на-Амуре</t>
  </si>
  <si>
    <t>Николаевск-на-Амуре</t>
  </si>
  <si>
    <t>Тип ВС</t>
  </si>
  <si>
    <t>дни работы</t>
  </si>
  <si>
    <t>Д-491</t>
  </si>
  <si>
    <t>Д-492</t>
  </si>
  <si>
    <t>ЯК-40</t>
  </si>
  <si>
    <t>кол-во мест</t>
  </si>
  <si>
    <t>тип рейсов</t>
  </si>
  <si>
    <t>круглогод.</t>
  </si>
  <si>
    <t>Д-493</t>
  </si>
  <si>
    <t>Д-494</t>
  </si>
  <si>
    <t>1.01-15.05</t>
  </si>
  <si>
    <t>16.05-26.05</t>
  </si>
  <si>
    <t>27.05-31.12</t>
  </si>
  <si>
    <t>Д-495</t>
  </si>
  <si>
    <t>Д-496</t>
  </si>
  <si>
    <t>Д-497</t>
  </si>
  <si>
    <t>1.01-9.04</t>
  </si>
  <si>
    <t>Д-498</t>
  </si>
  <si>
    <t>3,5,7</t>
  </si>
  <si>
    <t>9.04-14.04</t>
  </si>
  <si>
    <t>15.04-20.05</t>
  </si>
  <si>
    <t>2,3,5,7</t>
  </si>
  <si>
    <t>21.05-30.09</t>
  </si>
  <si>
    <t>1.10-6.11</t>
  </si>
  <si>
    <t>2,3,5,6,7</t>
  </si>
  <si>
    <t>7.11-15.11</t>
  </si>
  <si>
    <t>16.11-31.12</t>
  </si>
  <si>
    <t>1.01-9.05</t>
  </si>
  <si>
    <t>Д-499</t>
  </si>
  <si>
    <t>Д-500</t>
  </si>
  <si>
    <t>1.01-30.04</t>
  </si>
  <si>
    <t>1.05-9.05</t>
  </si>
  <si>
    <t>2,4,6</t>
  </si>
  <si>
    <t>9.05-31.05</t>
  </si>
  <si>
    <t>1.06-10.07</t>
  </si>
  <si>
    <t>11.07-5.09</t>
  </si>
  <si>
    <t>2,3,4,5,6,7</t>
  </si>
  <si>
    <t>6.09-30.09</t>
  </si>
  <si>
    <t>2,3,4,6,7</t>
  </si>
  <si>
    <t>1.10-31.12</t>
  </si>
  <si>
    <t>Д-501</t>
  </si>
  <si>
    <t>Д-502</t>
  </si>
  <si>
    <t>10.05-10.07</t>
  </si>
  <si>
    <t>11.07-31.12</t>
  </si>
  <si>
    <t>Д-503</t>
  </si>
  <si>
    <t>Д-504</t>
  </si>
  <si>
    <t>1,2,3,5,6,7</t>
  </si>
  <si>
    <t>10.07.-31.12</t>
  </si>
  <si>
    <t>Д-507</t>
  </si>
  <si>
    <t>Д-508</t>
  </si>
  <si>
    <t>Д-509</t>
  </si>
  <si>
    <t>Д-510</t>
  </si>
  <si>
    <t>1.01-31.03</t>
  </si>
  <si>
    <t>1.04-9.05</t>
  </si>
  <si>
    <t>1,2,4,6</t>
  </si>
  <si>
    <t>10.05-31.05</t>
  </si>
  <si>
    <t>11.07-30.09</t>
  </si>
  <si>
    <t>1.10-31.10</t>
  </si>
  <si>
    <t>1,2,5,6</t>
  </si>
  <si>
    <t>1.11-31.12</t>
  </si>
  <si>
    <t>1,2,6</t>
  </si>
  <si>
    <t>Д-511</t>
  </si>
  <si>
    <t>Д-512</t>
  </si>
  <si>
    <t>Единка</t>
  </si>
  <si>
    <t>Д-521</t>
  </si>
  <si>
    <t>Д-522</t>
  </si>
  <si>
    <t>1.01-31.05 по особ.указ.</t>
  </si>
  <si>
    <t>1.06-30.09 по особ.указ.</t>
  </si>
  <si>
    <t>1.10-31.12 по особ.указ.</t>
  </si>
  <si>
    <t>Ольга (серафимовка)</t>
  </si>
  <si>
    <t>1.01-31.05 и 3.05-31.05</t>
  </si>
  <si>
    <t>1,3,5,7</t>
  </si>
  <si>
    <t>1.06-20.09</t>
  </si>
  <si>
    <t>21.09-31.12</t>
  </si>
  <si>
    <t>Пластун</t>
  </si>
  <si>
    <t>Д-531</t>
  </si>
  <si>
    <t>Д-532</t>
  </si>
  <si>
    <t>Д-533</t>
  </si>
  <si>
    <t>Д-534</t>
  </si>
  <si>
    <t>Д-535</t>
  </si>
  <si>
    <t>Д-536</t>
  </si>
  <si>
    <t>Д-537</t>
  </si>
  <si>
    <t>Д-538</t>
  </si>
  <si>
    <t>Д-539</t>
  </si>
  <si>
    <t>Д-540</t>
  </si>
  <si>
    <t>Д-541</t>
  </si>
  <si>
    <t>Д-542</t>
  </si>
  <si>
    <t>1.07-30.09</t>
  </si>
  <si>
    <t>кр.4</t>
  </si>
  <si>
    <t>Д-543</t>
  </si>
  <si>
    <t>Д-544</t>
  </si>
  <si>
    <t>АН-2</t>
  </si>
  <si>
    <t>груз</t>
  </si>
  <si>
    <t>Д-545</t>
  </si>
  <si>
    <t>Д-546</t>
  </si>
  <si>
    <t>Д-547</t>
  </si>
  <si>
    <t>Д-548</t>
  </si>
  <si>
    <t>Д-549</t>
  </si>
  <si>
    <t>Д-550</t>
  </si>
  <si>
    <t>Дальнегорск</t>
  </si>
  <si>
    <t>Терней</t>
  </si>
  <si>
    <t>Малая Кема</t>
  </si>
  <si>
    <t>Д-551</t>
  </si>
  <si>
    <t>Д-552</t>
  </si>
  <si>
    <t>1.01-28.02</t>
  </si>
  <si>
    <t>1.03-10.09</t>
  </si>
  <si>
    <t>11.09-31.12</t>
  </si>
  <si>
    <t>Д-553</t>
  </si>
  <si>
    <t>Д-554</t>
  </si>
  <si>
    <t>Д-555</t>
  </si>
  <si>
    <t>Д-556</t>
  </si>
  <si>
    <t>Преображение</t>
  </si>
  <si>
    <t>Киевка</t>
  </si>
  <si>
    <t>Д-557</t>
  </si>
  <si>
    <t>Д-558</t>
  </si>
  <si>
    <t>Д-561</t>
  </si>
  <si>
    <t>Д-562</t>
  </si>
  <si>
    <t>Д-563</t>
  </si>
  <si>
    <t>Д-564</t>
  </si>
  <si>
    <t>кр.7</t>
  </si>
  <si>
    <t>Д-565</t>
  </si>
  <si>
    <t>Д-566</t>
  </si>
  <si>
    <t>МИ-8</t>
  </si>
  <si>
    <t>Милоградово</t>
  </si>
  <si>
    <t>Д-567</t>
  </si>
  <si>
    <t>Д-568</t>
  </si>
  <si>
    <t>Д-569</t>
  </si>
  <si>
    <t>Д-570</t>
  </si>
  <si>
    <t>Д-571</t>
  </si>
  <si>
    <t>Д-572</t>
  </si>
  <si>
    <t>Д-573</t>
  </si>
  <si>
    <t>Д-574</t>
  </si>
  <si>
    <t>Д-575</t>
  </si>
  <si>
    <t>Д-576</t>
  </si>
  <si>
    <t>Д-577</t>
  </si>
  <si>
    <t>Д-578</t>
  </si>
  <si>
    <t>1.01-15.03</t>
  </si>
  <si>
    <t>2,3,5,6</t>
  </si>
  <si>
    <t>15.04-30.09</t>
  </si>
  <si>
    <t>1.07-20.09</t>
  </si>
  <si>
    <t>1,4,7</t>
  </si>
  <si>
    <t>по особ.указ. с 01.04-31.05</t>
  </si>
  <si>
    <t>Д-579</t>
  </si>
  <si>
    <t>Д-580</t>
  </si>
  <si>
    <t>Д-581</t>
  </si>
  <si>
    <t>Д-582</t>
  </si>
  <si>
    <t>по особ.указ. с 1.06-30.09</t>
  </si>
  <si>
    <t>Таежный</t>
  </si>
  <si>
    <t>Д-583</t>
  </si>
  <si>
    <t>Д-584</t>
  </si>
  <si>
    <t>Дальнереченск</t>
  </si>
  <si>
    <t>Д-585</t>
  </si>
  <si>
    <t>Д-586</t>
  </si>
  <si>
    <t>Амгу</t>
  </si>
  <si>
    <t>5.04-5.09</t>
  </si>
  <si>
    <t>Д-587</t>
  </si>
  <si>
    <t>Д-588</t>
  </si>
  <si>
    <t>Дерсу</t>
  </si>
  <si>
    <t>Мельничное</t>
  </si>
  <si>
    <t>Д-591</t>
  </si>
  <si>
    <t>Д-592</t>
  </si>
  <si>
    <t>Д-595</t>
  </si>
  <si>
    <t>Д-596</t>
  </si>
  <si>
    <t>Д-599</t>
  </si>
  <si>
    <t>Д-600</t>
  </si>
  <si>
    <t>Д-605</t>
  </si>
  <si>
    <t>Д-606</t>
  </si>
  <si>
    <t>7.05-20.09</t>
  </si>
  <si>
    <t>Верхний Перевал</t>
  </si>
  <si>
    <t>Д-607</t>
  </si>
  <si>
    <t>Д-608</t>
  </si>
  <si>
    <t>Д-613</t>
  </si>
  <si>
    <t>Д-614</t>
  </si>
  <si>
    <t>Шмаковка</t>
  </si>
  <si>
    <t>Д-617</t>
  </si>
  <si>
    <t>Д-618</t>
  </si>
  <si>
    <t>Д-621</t>
  </si>
  <si>
    <t>Д-622</t>
  </si>
  <si>
    <t>01.01-31.05</t>
  </si>
  <si>
    <t>1.06-20.10</t>
  </si>
  <si>
    <t>Д-625</t>
  </si>
  <si>
    <t>Д-626</t>
  </si>
  <si>
    <t>Максимовка</t>
  </si>
  <si>
    <t>Усть-Соболевка</t>
  </si>
  <si>
    <t>Д-629</t>
  </si>
  <si>
    <t>Д-630</t>
  </si>
  <si>
    <t>по особ.указ. с 1.01 по 9.05 и 11.06-31.12</t>
  </si>
  <si>
    <t>Д-632</t>
  </si>
  <si>
    <t>Д-631</t>
  </si>
  <si>
    <t>Чистоводное</t>
  </si>
  <si>
    <t>Д-633</t>
  </si>
  <si>
    <t>Д-634</t>
  </si>
  <si>
    <t>Д-635</t>
  </si>
  <si>
    <t>Д-636</t>
  </si>
  <si>
    <t>Самарга</t>
  </si>
  <si>
    <t>Д-637</t>
  </si>
  <si>
    <t>Д-638</t>
  </si>
  <si>
    <t>Д-639</t>
  </si>
  <si>
    <t>Д-640</t>
  </si>
  <si>
    <t>Д-641</t>
  </si>
  <si>
    <t>Д-642</t>
  </si>
  <si>
    <t>1.06-15.09</t>
  </si>
  <si>
    <t>Д-643</t>
  </si>
  <si>
    <t>Д-644</t>
  </si>
  <si>
    <t>Д-645</t>
  </si>
  <si>
    <t>Д-646</t>
  </si>
  <si>
    <t>Д-649</t>
  </si>
  <si>
    <t>Д-650</t>
  </si>
  <si>
    <t>1,2,4,5,7</t>
  </si>
  <si>
    <t>Д-683</t>
  </si>
  <si>
    <t>Д-684</t>
  </si>
  <si>
    <t>2,4,6,7</t>
  </si>
  <si>
    <t>Д-659</t>
  </si>
  <si>
    <t>Д-660</t>
  </si>
  <si>
    <t>Белогорск</t>
  </si>
  <si>
    <t>Свободный</t>
  </si>
  <si>
    <t>Октябрьский</t>
  </si>
  <si>
    <t>Зея</t>
  </si>
  <si>
    <t>Тында</t>
  </si>
  <si>
    <t>Д-661</t>
  </si>
  <si>
    <t>Д-662</t>
  </si>
  <si>
    <t>почт</t>
  </si>
  <si>
    <t>Новокиевский Увал</t>
  </si>
  <si>
    <t>Д-651</t>
  </si>
  <si>
    <t>Д-652</t>
  </si>
  <si>
    <t>1.01-31.05</t>
  </si>
  <si>
    <t>1.06-31.08</t>
  </si>
  <si>
    <t>кр.2</t>
  </si>
  <si>
    <t>1.09-31.12</t>
  </si>
  <si>
    <t>Д-653</t>
  </si>
  <si>
    <t>Д-654</t>
  </si>
  <si>
    <t>Д-655</t>
  </si>
  <si>
    <t>Д-656</t>
  </si>
  <si>
    <t>Стойба</t>
  </si>
  <si>
    <t>Огоджа</t>
  </si>
  <si>
    <t>Экимчан</t>
  </si>
  <si>
    <t>Д-667</t>
  </si>
  <si>
    <t>Д-668</t>
  </si>
  <si>
    <t>1.01-14.05 и 1.10-31.12</t>
  </si>
  <si>
    <t>Д-663</t>
  </si>
  <si>
    <t>Д-664</t>
  </si>
  <si>
    <t>1.01-31.03 и 20.05-31.12</t>
  </si>
  <si>
    <t>Майский</t>
  </si>
  <si>
    <t>15.05-31.08</t>
  </si>
  <si>
    <t>еж.</t>
  </si>
  <si>
    <t>Д-685</t>
  </si>
  <si>
    <t>Д-686</t>
  </si>
  <si>
    <t>Д-809</t>
  </si>
  <si>
    <t>Д-810</t>
  </si>
  <si>
    <t>АН-24</t>
  </si>
  <si>
    <t>Южно-Сахалинск</t>
  </si>
  <si>
    <t>Д-813</t>
  </si>
  <si>
    <t>Д-814</t>
  </si>
  <si>
    <t>Я-83</t>
  </si>
  <si>
    <t>Я-84</t>
  </si>
  <si>
    <t>1.07-10.09</t>
  </si>
  <si>
    <t>1,3,5</t>
  </si>
  <si>
    <t>Якутск</t>
  </si>
  <si>
    <t>Чульман</t>
  </si>
  <si>
    <t>1,3,6</t>
  </si>
  <si>
    <t>Я-447</t>
  </si>
  <si>
    <t>Я-448</t>
  </si>
  <si>
    <t>Расписание движения самолетов ДВ управления гражданской авиации на 1983 год</t>
  </si>
  <si>
    <t>Местные авиалинии на лето 1987 года</t>
  </si>
  <si>
    <t>пункт назначения</t>
  </si>
  <si>
    <t>периодичность</t>
  </si>
  <si>
    <t>дни вылета</t>
  </si>
  <si>
    <t>время прилета в пункт назначения</t>
  </si>
  <si>
    <t>время вылета из А/п Вл-к</t>
  </si>
  <si>
    <t>время прилета в А/п Вл-к</t>
  </si>
  <si>
    <t xml:space="preserve">Тип ВС </t>
  </si>
  <si>
    <t xml:space="preserve">№ рейса </t>
  </si>
  <si>
    <t xml:space="preserve">№ обратного рейса </t>
  </si>
  <si>
    <t>по 31.05</t>
  </si>
  <si>
    <t>с 1.06</t>
  </si>
  <si>
    <t>2,5,7</t>
  </si>
  <si>
    <t>?</t>
  </si>
  <si>
    <t>Д-589</t>
  </si>
  <si>
    <t>Д-590</t>
  </si>
  <si>
    <t>?Кол-во мест</t>
  </si>
  <si>
    <t>Д-529</t>
  </si>
  <si>
    <t>Д-530</t>
  </si>
  <si>
    <t>кр.1</t>
  </si>
  <si>
    <t>Ольга</t>
  </si>
  <si>
    <t>Д-525</t>
  </si>
  <si>
    <t>Д-526</t>
  </si>
  <si>
    <t>Д-517</t>
  </si>
  <si>
    <t>Д-518</t>
  </si>
  <si>
    <t>Д-334</t>
  </si>
  <si>
    <t>Д-333</t>
  </si>
  <si>
    <t>Л-410</t>
  </si>
  <si>
    <t>МИ-2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</si>
</sst>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20" fontId="1" fillId="0" borderId="7" xfId="0" applyNumberFormat="1" applyFont="1" applyBorder="1" applyAlignment="1">
      <alignment horizontal="left" vertical="center"/>
    </xf>
    <xf numFmtId="20" fontId="1" fillId="0" borderId="8" xfId="0" applyNumberFormat="1" applyFont="1" applyBorder="1" applyAlignment="1">
      <alignment horizontal="left" vertical="center"/>
    </xf>
    <xf numFmtId="20" fontId="1" fillId="2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0" fontId="1" fillId="0" borderId="10" xfId="0" applyNumberFormat="1" applyFont="1" applyBorder="1" applyAlignment="1">
      <alignment horizontal="left" vertical="center"/>
    </xf>
    <xf numFmtId="20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  <xf numFmtId="164" fontId="1" fillId="2" borderId="10" xfId="0" applyNumberFormat="1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left" vertical="center"/>
    </xf>
    <xf numFmtId="164" fontId="1" fillId="2" borderId="13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left" vertical="center"/>
    </xf>
    <xf numFmtId="20" fontId="1" fillId="0" borderId="10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20" fontId="1" fillId="0" borderId="25" xfId="0" applyNumberFormat="1" applyFont="1" applyBorder="1" applyAlignment="1">
      <alignment horizontal="left" vertical="center" wrapText="1"/>
    </xf>
    <xf numFmtId="20" fontId="1" fillId="0" borderId="26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20" fontId="1" fillId="0" borderId="10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20" fontId="1" fillId="0" borderId="2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19"/>
  <sheetViews>
    <sheetView workbookViewId="0" topLeftCell="A28">
      <pane xSplit="1" topLeftCell="B1" activePane="topRight" state="frozen"/>
      <selection pane="topLeft" activeCell="A1" sqref="A1"/>
      <selection pane="topRight" activeCell="B47" sqref="B47"/>
    </sheetView>
  </sheetViews>
  <sheetFormatPr defaultColWidth="9.00390625" defaultRowHeight="12.75"/>
  <cols>
    <col min="1" max="1" width="20.125" style="10" bestFit="1" customWidth="1"/>
    <col min="2" max="19" width="5.25390625" style="10" bestFit="1" customWidth="1"/>
    <col min="20" max="20" width="8.375" style="10" bestFit="1" customWidth="1"/>
    <col min="21" max="21" width="5.25390625" style="10" bestFit="1" customWidth="1"/>
    <col min="22" max="22" width="8.375" style="10" bestFit="1" customWidth="1"/>
    <col min="23" max="23" width="5.25390625" style="10" bestFit="1" customWidth="1"/>
    <col min="24" max="24" width="9.25390625" style="10" bestFit="1" customWidth="1"/>
    <col min="25" max="25" width="5.25390625" style="10" bestFit="1" customWidth="1"/>
    <col min="26" max="26" width="8.375" style="10" bestFit="1" customWidth="1"/>
    <col min="27" max="71" width="5.25390625" style="10" bestFit="1" customWidth="1"/>
    <col min="72" max="16384" width="20.25390625" style="10" customWidth="1"/>
  </cols>
  <sheetData>
    <row r="1" spans="2:17" ht="12.75">
      <c r="B1" s="71" t="s">
        <v>286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ht="12.75" thickBot="1"/>
    <row r="3" spans="1:7" ht="12">
      <c r="A3" s="1" t="s">
        <v>20</v>
      </c>
      <c r="B3" s="26" t="s">
        <v>26</v>
      </c>
      <c r="C3" s="32" t="s">
        <v>27</v>
      </c>
      <c r="D3" s="32" t="s">
        <v>26</v>
      </c>
      <c r="E3" s="32" t="s">
        <v>27</v>
      </c>
      <c r="F3" s="32" t="s">
        <v>26</v>
      </c>
      <c r="G3" s="28" t="s">
        <v>27</v>
      </c>
    </row>
    <row r="4" spans="1:7" ht="12">
      <c r="A4" s="6" t="s">
        <v>24</v>
      </c>
      <c r="B4" s="77" t="s">
        <v>28</v>
      </c>
      <c r="C4" s="78"/>
      <c r="D4" s="78"/>
      <c r="E4" s="78"/>
      <c r="F4" s="78"/>
      <c r="G4" s="79"/>
    </row>
    <row r="5" spans="1:7" ht="12">
      <c r="A5" s="6" t="s">
        <v>19</v>
      </c>
      <c r="B5" s="72" t="s">
        <v>34</v>
      </c>
      <c r="C5" s="50"/>
      <c r="D5" s="50" t="s">
        <v>35</v>
      </c>
      <c r="E5" s="50"/>
      <c r="F5" s="50" t="s">
        <v>36</v>
      </c>
      <c r="G5" s="73"/>
    </row>
    <row r="6" spans="1:7" ht="12">
      <c r="A6" s="6" t="s">
        <v>25</v>
      </c>
      <c r="B6" s="77" t="s">
        <v>2</v>
      </c>
      <c r="C6" s="78"/>
      <c r="D6" s="78"/>
      <c r="E6" s="78"/>
      <c r="F6" s="78"/>
      <c r="G6" s="79"/>
    </row>
    <row r="7" spans="1:7" ht="12">
      <c r="A7" s="33" t="s">
        <v>0</v>
      </c>
      <c r="B7" s="7">
        <v>0.25</v>
      </c>
      <c r="C7" s="35">
        <f>C8+TIME(2,20,0)</f>
        <v>0.6354166666666666</v>
      </c>
      <c r="D7" s="16">
        <v>0.291666666666667</v>
      </c>
      <c r="E7" s="35">
        <f>E8+TIME(2,20,0)</f>
        <v>0.17708333333333331</v>
      </c>
      <c r="F7" s="16">
        <v>0.25</v>
      </c>
      <c r="G7" s="36">
        <f>G8+TIME(2,20,0)</f>
        <v>0.6354166666666666</v>
      </c>
    </row>
    <row r="8" spans="1:7" ht="12">
      <c r="A8" s="74" t="s">
        <v>22</v>
      </c>
      <c r="B8" s="37">
        <f>B7+TIME(2,15,0)</f>
        <v>0.34375</v>
      </c>
      <c r="C8" s="35">
        <f>C9+TIME(0,45,0)</f>
        <v>0.5381944444444444</v>
      </c>
      <c r="D8" s="35">
        <f>D7+TIME(2,15,0)</f>
        <v>0.385416666666667</v>
      </c>
      <c r="E8" s="35">
        <f>E9+TIME(0,45,0)</f>
        <v>0.0798611111111111</v>
      </c>
      <c r="F8" s="35">
        <f>F7+TIME(2,15,0)</f>
        <v>0.34375</v>
      </c>
      <c r="G8" s="36">
        <f>G9+TIME(0,45,0)</f>
        <v>0.5381944444444444</v>
      </c>
    </row>
    <row r="9" spans="1:7" ht="12">
      <c r="A9" s="74"/>
      <c r="B9" s="37">
        <f>B8+TIME(0,30,0)</f>
        <v>0.3645833333333333</v>
      </c>
      <c r="C9" s="35">
        <f>C10+TIME(1,10,0)</f>
        <v>0.5069444444444444</v>
      </c>
      <c r="D9" s="35">
        <f>D8+TIME(0,30,0)</f>
        <v>0.40625000000000033</v>
      </c>
      <c r="E9" s="35">
        <f>E10+TIME(1,10,0)</f>
        <v>0.04861111111111111</v>
      </c>
      <c r="F9" s="35">
        <f>F8+TIME(0,30,0)</f>
        <v>0.3645833333333333</v>
      </c>
      <c r="G9" s="36">
        <f>G10+TIME(1,10,0)</f>
        <v>0.5069444444444444</v>
      </c>
    </row>
    <row r="10" spans="1:7" ht="12">
      <c r="A10" s="33" t="s">
        <v>23</v>
      </c>
      <c r="B10" s="37">
        <f>B9+TIME(1,10,0)</f>
        <v>0.4131944444444444</v>
      </c>
      <c r="C10" s="35">
        <f>B10+TIME(1,5,0)</f>
        <v>0.4583333333333333</v>
      </c>
      <c r="D10" s="38"/>
      <c r="E10" s="38"/>
      <c r="F10" s="35">
        <f>F9+TIME(1,10,0)</f>
        <v>0.4131944444444444</v>
      </c>
      <c r="G10" s="36">
        <f>F10+TIME(1,5,0)</f>
        <v>0.4583333333333333</v>
      </c>
    </row>
    <row r="11" spans="1:7" ht="12">
      <c r="A11" s="6" t="s">
        <v>29</v>
      </c>
      <c r="B11" s="77">
        <v>30</v>
      </c>
      <c r="C11" s="78"/>
      <c r="D11" s="78"/>
      <c r="E11" s="78"/>
      <c r="F11" s="78"/>
      <c r="G11" s="79"/>
    </row>
    <row r="12" spans="1:7" ht="12.75" thickBot="1">
      <c r="A12" s="2" t="s">
        <v>30</v>
      </c>
      <c r="B12" s="69" t="s">
        <v>15</v>
      </c>
      <c r="C12" s="80"/>
      <c r="D12" s="80"/>
      <c r="E12" s="80"/>
      <c r="F12" s="80"/>
      <c r="G12" s="70"/>
    </row>
    <row r="13" ht="12.75" thickBot="1"/>
    <row r="14" spans="1:5" ht="12">
      <c r="A14" s="1" t="s">
        <v>20</v>
      </c>
      <c r="B14" s="26" t="s">
        <v>32</v>
      </c>
      <c r="C14" s="28" t="s">
        <v>33</v>
      </c>
      <c r="D14" s="26" t="s">
        <v>37</v>
      </c>
      <c r="E14" s="28" t="s">
        <v>38</v>
      </c>
    </row>
    <row r="15" spans="1:5" ht="12">
      <c r="A15" s="6" t="s">
        <v>24</v>
      </c>
      <c r="B15" s="77" t="s">
        <v>28</v>
      </c>
      <c r="C15" s="53"/>
      <c r="D15" s="77" t="s">
        <v>28</v>
      </c>
      <c r="E15" s="79"/>
    </row>
    <row r="16" spans="1:5" ht="12">
      <c r="A16" s="6" t="s">
        <v>19</v>
      </c>
      <c r="B16" s="72" t="s">
        <v>31</v>
      </c>
      <c r="C16" s="73"/>
      <c r="D16" s="72" t="s">
        <v>17</v>
      </c>
      <c r="E16" s="73"/>
    </row>
    <row r="17" spans="1:5" ht="12">
      <c r="A17" s="6" t="s">
        <v>25</v>
      </c>
      <c r="B17" s="77" t="s">
        <v>2</v>
      </c>
      <c r="C17" s="79"/>
      <c r="D17" s="77" t="s">
        <v>2</v>
      </c>
      <c r="E17" s="79"/>
    </row>
    <row r="18" spans="1:5" ht="12">
      <c r="A18" s="33" t="s">
        <v>1</v>
      </c>
      <c r="B18" s="7">
        <v>0.20486111111111113</v>
      </c>
      <c r="C18" s="36">
        <f>C19+TIME(1,40,0)</f>
        <v>0.18402777777777776</v>
      </c>
      <c r="D18" s="7">
        <v>0.40277777777777773</v>
      </c>
      <c r="E18" s="36">
        <f>E19+TIME(1,35,0)</f>
        <v>0.3819444444444444</v>
      </c>
    </row>
    <row r="19" spans="1:5" ht="12">
      <c r="A19" s="33" t="s">
        <v>16</v>
      </c>
      <c r="B19" s="37">
        <f>B18+TIME(1,35,0)</f>
        <v>0.27083333333333337</v>
      </c>
      <c r="C19" s="36">
        <v>0.11458333333333333</v>
      </c>
      <c r="D19" s="37">
        <f>D18+TIME(1,35,0)</f>
        <v>0.46874999999999994</v>
      </c>
      <c r="E19" s="36">
        <v>0.3159722222222222</v>
      </c>
    </row>
    <row r="20" spans="1:5" ht="12">
      <c r="A20" s="6" t="s">
        <v>29</v>
      </c>
      <c r="B20" s="77">
        <v>30</v>
      </c>
      <c r="C20" s="79"/>
      <c r="D20" s="77">
        <v>30</v>
      </c>
      <c r="E20" s="79"/>
    </row>
    <row r="21" spans="1:5" ht="12.75" thickBot="1">
      <c r="A21" s="2" t="s">
        <v>30</v>
      </c>
      <c r="B21" s="69" t="s">
        <v>15</v>
      </c>
      <c r="C21" s="70"/>
      <c r="D21" s="69" t="s">
        <v>15</v>
      </c>
      <c r="E21" s="70"/>
    </row>
    <row r="22" ht="12.75" thickBot="1"/>
    <row r="23" spans="1:71" ht="12">
      <c r="A23" s="1" t="s">
        <v>20</v>
      </c>
      <c r="B23" s="26" t="s">
        <v>39</v>
      </c>
      <c r="C23" s="32" t="s">
        <v>41</v>
      </c>
      <c r="D23" s="32" t="s">
        <v>39</v>
      </c>
      <c r="E23" s="32" t="s">
        <v>41</v>
      </c>
      <c r="F23" s="32" t="s">
        <v>39</v>
      </c>
      <c r="G23" s="32" t="s">
        <v>41</v>
      </c>
      <c r="H23" s="32" t="s">
        <v>39</v>
      </c>
      <c r="I23" s="32" t="s">
        <v>41</v>
      </c>
      <c r="J23" s="32" t="s">
        <v>39</v>
      </c>
      <c r="K23" s="32" t="s">
        <v>41</v>
      </c>
      <c r="L23" s="32" t="s">
        <v>39</v>
      </c>
      <c r="M23" s="32" t="s">
        <v>41</v>
      </c>
      <c r="N23" s="32" t="s">
        <v>39</v>
      </c>
      <c r="O23" s="39" t="s">
        <v>41</v>
      </c>
      <c r="P23" s="26" t="s">
        <v>52</v>
      </c>
      <c r="Q23" s="32" t="s">
        <v>53</v>
      </c>
      <c r="R23" s="32" t="s">
        <v>52</v>
      </c>
      <c r="S23" s="32" t="s">
        <v>53</v>
      </c>
      <c r="T23" s="32" t="s">
        <v>52</v>
      </c>
      <c r="U23" s="32" t="s">
        <v>53</v>
      </c>
      <c r="V23" s="32" t="s">
        <v>52</v>
      </c>
      <c r="W23" s="32" t="s">
        <v>53</v>
      </c>
      <c r="X23" s="32" t="s">
        <v>52</v>
      </c>
      <c r="Y23" s="32" t="s">
        <v>53</v>
      </c>
      <c r="Z23" s="32" t="s">
        <v>52</v>
      </c>
      <c r="AA23" s="32" t="s">
        <v>53</v>
      </c>
      <c r="AB23" s="32" t="s">
        <v>52</v>
      </c>
      <c r="AC23" s="32" t="s">
        <v>53</v>
      </c>
      <c r="AD23" s="32" t="s">
        <v>52</v>
      </c>
      <c r="AE23" s="32" t="s">
        <v>53</v>
      </c>
      <c r="AF23" s="32" t="s">
        <v>52</v>
      </c>
      <c r="AG23" s="39" t="s">
        <v>53</v>
      </c>
      <c r="AH23" s="26" t="s">
        <v>64</v>
      </c>
      <c r="AI23" s="32" t="s">
        <v>65</v>
      </c>
      <c r="AJ23" s="32" t="s">
        <v>64</v>
      </c>
      <c r="AK23" s="32" t="s">
        <v>65</v>
      </c>
      <c r="AL23" s="32" t="s">
        <v>64</v>
      </c>
      <c r="AM23" s="39" t="s">
        <v>65</v>
      </c>
      <c r="AN23" s="26" t="s">
        <v>68</v>
      </c>
      <c r="AO23" s="32" t="s">
        <v>69</v>
      </c>
      <c r="AP23" s="32" t="s">
        <v>68</v>
      </c>
      <c r="AQ23" s="32" t="s">
        <v>69</v>
      </c>
      <c r="AR23" s="32" t="s">
        <v>68</v>
      </c>
      <c r="AS23" s="32" t="s">
        <v>69</v>
      </c>
      <c r="AT23" s="32" t="s">
        <v>68</v>
      </c>
      <c r="AU23" s="32" t="s">
        <v>69</v>
      </c>
      <c r="AV23" s="32" t="s">
        <v>68</v>
      </c>
      <c r="AW23" s="28" t="s">
        <v>69</v>
      </c>
      <c r="AX23" s="26" t="s">
        <v>72</v>
      </c>
      <c r="AY23" s="39" t="s">
        <v>73</v>
      </c>
      <c r="AZ23" s="26" t="s">
        <v>74</v>
      </c>
      <c r="BA23" s="32" t="s">
        <v>75</v>
      </c>
      <c r="BB23" s="32" t="s">
        <v>74</v>
      </c>
      <c r="BC23" s="32" t="s">
        <v>75</v>
      </c>
      <c r="BD23" s="32" t="s">
        <v>74</v>
      </c>
      <c r="BE23" s="32" t="s">
        <v>75</v>
      </c>
      <c r="BF23" s="32" t="s">
        <v>74</v>
      </c>
      <c r="BG23" s="32" t="s">
        <v>75</v>
      </c>
      <c r="BH23" s="32" t="s">
        <v>74</v>
      </c>
      <c r="BI23" s="32" t="s">
        <v>75</v>
      </c>
      <c r="BJ23" s="32" t="s">
        <v>74</v>
      </c>
      <c r="BK23" s="32" t="s">
        <v>75</v>
      </c>
      <c r="BL23" s="32" t="s">
        <v>74</v>
      </c>
      <c r="BM23" s="32" t="s">
        <v>75</v>
      </c>
      <c r="BN23" s="32" t="s">
        <v>74</v>
      </c>
      <c r="BO23" s="32" t="s">
        <v>75</v>
      </c>
      <c r="BP23" s="32" t="s">
        <v>74</v>
      </c>
      <c r="BQ23" s="32" t="s">
        <v>75</v>
      </c>
      <c r="BR23" s="32" t="s">
        <v>74</v>
      </c>
      <c r="BS23" s="28" t="s">
        <v>75</v>
      </c>
    </row>
    <row r="24" spans="1:71" ht="12">
      <c r="A24" s="6" t="s">
        <v>24</v>
      </c>
      <c r="B24" s="72" t="s">
        <v>28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81"/>
      <c r="P24" s="72" t="s">
        <v>28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81"/>
      <c r="AH24" s="72" t="s">
        <v>28</v>
      </c>
      <c r="AI24" s="50"/>
      <c r="AJ24" s="50"/>
      <c r="AK24" s="50"/>
      <c r="AL24" s="50"/>
      <c r="AM24" s="81"/>
      <c r="AN24" s="72" t="s">
        <v>28</v>
      </c>
      <c r="AO24" s="50"/>
      <c r="AP24" s="50"/>
      <c r="AQ24" s="50"/>
      <c r="AR24" s="50"/>
      <c r="AS24" s="50"/>
      <c r="AT24" s="50"/>
      <c r="AU24" s="50"/>
      <c r="AV24" s="50"/>
      <c r="AW24" s="73"/>
      <c r="AX24" s="77" t="s">
        <v>28</v>
      </c>
      <c r="AY24" s="78"/>
      <c r="AZ24" s="72" t="s">
        <v>28</v>
      </c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73"/>
    </row>
    <row r="25" spans="1:71" ht="12">
      <c r="A25" s="6" t="s">
        <v>19</v>
      </c>
      <c r="B25" s="72" t="s">
        <v>40</v>
      </c>
      <c r="C25" s="50"/>
      <c r="D25" s="50" t="s">
        <v>43</v>
      </c>
      <c r="E25" s="50"/>
      <c r="F25" s="50" t="s">
        <v>44</v>
      </c>
      <c r="G25" s="50"/>
      <c r="H25" s="50" t="s">
        <v>46</v>
      </c>
      <c r="I25" s="50"/>
      <c r="J25" s="50" t="s">
        <v>47</v>
      </c>
      <c r="K25" s="50"/>
      <c r="L25" s="50" t="s">
        <v>49</v>
      </c>
      <c r="M25" s="50"/>
      <c r="N25" s="50" t="s">
        <v>50</v>
      </c>
      <c r="O25" s="81"/>
      <c r="P25" s="72" t="s">
        <v>54</v>
      </c>
      <c r="Q25" s="50"/>
      <c r="R25" s="50" t="s">
        <v>55</v>
      </c>
      <c r="S25" s="50"/>
      <c r="T25" s="50" t="s">
        <v>57</v>
      </c>
      <c r="U25" s="50"/>
      <c r="V25" s="50"/>
      <c r="W25" s="50"/>
      <c r="X25" s="50" t="s">
        <v>58</v>
      </c>
      <c r="Y25" s="50"/>
      <c r="Z25" s="50"/>
      <c r="AA25" s="50"/>
      <c r="AB25" s="50" t="s">
        <v>59</v>
      </c>
      <c r="AC25" s="50"/>
      <c r="AD25" s="50" t="s">
        <v>61</v>
      </c>
      <c r="AE25" s="50"/>
      <c r="AF25" s="50" t="s">
        <v>63</v>
      </c>
      <c r="AG25" s="81"/>
      <c r="AH25" s="72" t="s">
        <v>51</v>
      </c>
      <c r="AI25" s="50"/>
      <c r="AJ25" s="50" t="s">
        <v>66</v>
      </c>
      <c r="AK25" s="50"/>
      <c r="AL25" s="50" t="s">
        <v>67</v>
      </c>
      <c r="AM25" s="81"/>
      <c r="AN25" s="72" t="s">
        <v>51</v>
      </c>
      <c r="AO25" s="50"/>
      <c r="AP25" s="50"/>
      <c r="AQ25" s="50"/>
      <c r="AR25" s="50" t="s">
        <v>66</v>
      </c>
      <c r="AS25" s="50"/>
      <c r="AT25" s="50" t="s">
        <v>71</v>
      </c>
      <c r="AU25" s="50"/>
      <c r="AV25" s="50"/>
      <c r="AW25" s="73"/>
      <c r="AX25" s="77" t="s">
        <v>31</v>
      </c>
      <c r="AY25" s="78"/>
      <c r="AZ25" s="72" t="s">
        <v>76</v>
      </c>
      <c r="BA25" s="57"/>
      <c r="BB25" s="57"/>
      <c r="BC25" s="57"/>
      <c r="BD25" s="50" t="s">
        <v>77</v>
      </c>
      <c r="BE25" s="50"/>
      <c r="BF25" s="50" t="s">
        <v>79</v>
      </c>
      <c r="BG25" s="50"/>
      <c r="BH25" s="50" t="s">
        <v>58</v>
      </c>
      <c r="BI25" s="50"/>
      <c r="BJ25" s="50" t="s">
        <v>80</v>
      </c>
      <c r="BK25" s="50"/>
      <c r="BL25" s="50" t="s">
        <v>81</v>
      </c>
      <c r="BM25" s="50"/>
      <c r="BN25" s="50"/>
      <c r="BO25" s="50"/>
      <c r="BP25" s="50" t="s">
        <v>83</v>
      </c>
      <c r="BQ25" s="50"/>
      <c r="BR25" s="50"/>
      <c r="BS25" s="73"/>
    </row>
    <row r="26" spans="1:71" ht="12">
      <c r="A26" s="6" t="s">
        <v>25</v>
      </c>
      <c r="B26" s="72" t="s">
        <v>42</v>
      </c>
      <c r="C26" s="50"/>
      <c r="D26" s="50" t="s">
        <v>42</v>
      </c>
      <c r="E26" s="50"/>
      <c r="F26" s="50" t="s">
        <v>45</v>
      </c>
      <c r="G26" s="50"/>
      <c r="H26" s="50" t="s">
        <v>2</v>
      </c>
      <c r="I26" s="50"/>
      <c r="J26" s="50" t="s">
        <v>48</v>
      </c>
      <c r="K26" s="50"/>
      <c r="L26" s="50" t="s">
        <v>42</v>
      </c>
      <c r="M26" s="50"/>
      <c r="N26" s="50" t="s">
        <v>42</v>
      </c>
      <c r="O26" s="81"/>
      <c r="P26" s="72">
        <v>2.6</v>
      </c>
      <c r="Q26" s="50"/>
      <c r="R26" s="50" t="s">
        <v>56</v>
      </c>
      <c r="S26" s="50"/>
      <c r="T26" s="50">
        <v>2.6</v>
      </c>
      <c r="U26" s="50"/>
      <c r="V26" s="50">
        <v>4</v>
      </c>
      <c r="W26" s="50"/>
      <c r="X26" s="50" t="s">
        <v>48</v>
      </c>
      <c r="Y26" s="50"/>
      <c r="Z26" s="50">
        <v>4</v>
      </c>
      <c r="AA26" s="50"/>
      <c r="AB26" s="50" t="s">
        <v>60</v>
      </c>
      <c r="AC26" s="50"/>
      <c r="AD26" s="50" t="s">
        <v>62</v>
      </c>
      <c r="AE26" s="50"/>
      <c r="AF26" s="50" t="s">
        <v>56</v>
      </c>
      <c r="AG26" s="81"/>
      <c r="AH26" s="72" t="s">
        <v>2</v>
      </c>
      <c r="AI26" s="50"/>
      <c r="AJ26" s="50"/>
      <c r="AK26" s="50"/>
      <c r="AL26" s="50"/>
      <c r="AM26" s="81"/>
      <c r="AN26" s="72" t="s">
        <v>70</v>
      </c>
      <c r="AO26" s="50"/>
      <c r="AP26" s="50">
        <v>4</v>
      </c>
      <c r="AQ26" s="50"/>
      <c r="AR26" s="13"/>
      <c r="AS26" s="13"/>
      <c r="AT26" s="50" t="s">
        <v>70</v>
      </c>
      <c r="AU26" s="50"/>
      <c r="AV26" s="50">
        <v>4</v>
      </c>
      <c r="AW26" s="73"/>
      <c r="AX26" s="77" t="s">
        <v>2</v>
      </c>
      <c r="AY26" s="78"/>
      <c r="AZ26" s="72">
        <v>2.6</v>
      </c>
      <c r="BA26" s="50"/>
      <c r="BB26" s="50">
        <v>4</v>
      </c>
      <c r="BC26" s="50"/>
      <c r="BD26" s="50" t="s">
        <v>78</v>
      </c>
      <c r="BE26" s="50"/>
      <c r="BF26" s="50" t="s">
        <v>78</v>
      </c>
      <c r="BG26" s="50"/>
      <c r="BH26" s="50" t="s">
        <v>2</v>
      </c>
      <c r="BI26" s="50"/>
      <c r="BJ26" s="50" t="s">
        <v>2</v>
      </c>
      <c r="BK26" s="50"/>
      <c r="BL26" s="50" t="s">
        <v>82</v>
      </c>
      <c r="BM26" s="50"/>
      <c r="BN26" s="50">
        <v>4</v>
      </c>
      <c r="BO26" s="50"/>
      <c r="BP26" s="50" t="s">
        <v>84</v>
      </c>
      <c r="BQ26" s="50"/>
      <c r="BR26" s="50">
        <v>4</v>
      </c>
      <c r="BS26" s="73"/>
    </row>
    <row r="27" spans="1:71" ht="12">
      <c r="A27" s="33" t="s">
        <v>0</v>
      </c>
      <c r="B27" s="7">
        <v>0.003472222222222222</v>
      </c>
      <c r="C27" s="35">
        <f>C28+TIME(1,40,0)</f>
        <v>0.3819444444444444</v>
      </c>
      <c r="D27" s="16">
        <v>0.003472222222222222</v>
      </c>
      <c r="E27" s="35">
        <f>E28+TIME(1,40,0)</f>
        <v>0.17013888888888887</v>
      </c>
      <c r="F27" s="16">
        <v>0.003472222222222222</v>
      </c>
      <c r="G27" s="35">
        <f>G28+TIME(1,40,0)</f>
        <v>0.17013888888888887</v>
      </c>
      <c r="H27" s="16">
        <v>0.003472222222222222</v>
      </c>
      <c r="I27" s="35">
        <f>I28+TIME(1,40,0)</f>
        <v>0.17013888888888887</v>
      </c>
      <c r="J27" s="16">
        <v>0.003472222222222222</v>
      </c>
      <c r="K27" s="35">
        <f>K28+TIME(1,40,0)</f>
        <v>0.17013888888888887</v>
      </c>
      <c r="L27" s="16">
        <v>0.003472222222222222</v>
      </c>
      <c r="M27" s="35">
        <f>M28+TIME(1,40,0)</f>
        <v>0.17013888888888887</v>
      </c>
      <c r="N27" s="16">
        <v>0.003472222222222222</v>
      </c>
      <c r="O27" s="40">
        <f>O28+TIME(1,40,0)</f>
        <v>0.3819444444444444</v>
      </c>
      <c r="P27" s="7">
        <v>0.2777777777777778</v>
      </c>
      <c r="Q27" s="35">
        <f>Q28+TIME(1,40,0)</f>
        <v>0.47222222222222215</v>
      </c>
      <c r="R27" s="16">
        <v>0.2777777777777778</v>
      </c>
      <c r="S27" s="35">
        <f>S28+TIME(1,40,0)</f>
        <v>0.47222222222222215</v>
      </c>
      <c r="T27" s="16">
        <v>0.2777777777777778</v>
      </c>
      <c r="U27" s="35">
        <f>U28+TIME(1,40,0)</f>
        <v>0.642361111111111</v>
      </c>
      <c r="V27" s="16">
        <v>0.2777777777777778</v>
      </c>
      <c r="W27" s="35">
        <f>W28+TIME(1,40,0)</f>
        <v>0.47222222222222215</v>
      </c>
      <c r="X27" s="16">
        <v>0.2777777777777778</v>
      </c>
      <c r="Y27" s="35">
        <f>Y28+TIME(1,40,0)</f>
        <v>0.642361111111111</v>
      </c>
      <c r="Z27" s="16">
        <v>0.2777777777777778</v>
      </c>
      <c r="AA27" s="35">
        <f>AA28+TIME(1,40,0)</f>
        <v>0.47222222222222215</v>
      </c>
      <c r="AB27" s="16">
        <v>0.2777777777777778</v>
      </c>
      <c r="AC27" s="35">
        <f>AC28+TIME(1,40,0)</f>
        <v>0.47222222222222215</v>
      </c>
      <c r="AD27" s="16">
        <v>0.2777777777777778</v>
      </c>
      <c r="AE27" s="35">
        <f>AE28+TIME(1,40,0)</f>
        <v>0.47222222222222215</v>
      </c>
      <c r="AF27" s="16">
        <v>0.2777777777777778</v>
      </c>
      <c r="AG27" s="40">
        <f>AG28+TIME(1,40,0)</f>
        <v>0.47222222222222215</v>
      </c>
      <c r="AH27" s="7">
        <v>0.5416666666666666</v>
      </c>
      <c r="AI27" s="35">
        <f>AI28+TIME(1,40,0)</f>
        <v>0.5902777777777778</v>
      </c>
      <c r="AJ27" s="16">
        <v>0.5416666666666666</v>
      </c>
      <c r="AK27" s="35">
        <f>AK28+TIME(1,40,0)</f>
        <v>0.5902777777777778</v>
      </c>
      <c r="AL27" s="16">
        <v>0.5416666666666666</v>
      </c>
      <c r="AM27" s="40">
        <f>AM28+TIME(1,40,0)</f>
        <v>0.5902777777777778</v>
      </c>
      <c r="AN27" s="7">
        <v>0.11805555555555557</v>
      </c>
      <c r="AO27" s="35">
        <f>AO28+TIME(1,40,0)</f>
        <v>0.2951388888888889</v>
      </c>
      <c r="AP27" s="16">
        <v>0.11805555555555557</v>
      </c>
      <c r="AQ27" s="35">
        <f>AQ28+TIME(1,40,0)</f>
        <v>0.48263888888888884</v>
      </c>
      <c r="AR27" s="16">
        <v>0.11805555555555557</v>
      </c>
      <c r="AS27" s="35">
        <f>AS28+TIME(1,40,0)</f>
        <v>0.2951388888888889</v>
      </c>
      <c r="AT27" s="16">
        <v>0.11805555555555557</v>
      </c>
      <c r="AU27" s="35">
        <f>AU28+TIME(1,40,0)</f>
        <v>0.2951388888888889</v>
      </c>
      <c r="AV27" s="16">
        <v>0.11805555555555557</v>
      </c>
      <c r="AW27" s="36">
        <f>AW28+TIME(1,40,0)</f>
        <v>0.48263888888888884</v>
      </c>
      <c r="AX27" s="7">
        <v>0.2465277777777778</v>
      </c>
      <c r="AY27" s="40">
        <f>AY28+TIME(1,40,0)</f>
        <v>0.986111111111111</v>
      </c>
      <c r="AZ27" s="7">
        <v>0.17013888888888887</v>
      </c>
      <c r="BA27" s="35">
        <f>BA28+TIME(1,40,0)</f>
        <v>0.3472222222222222</v>
      </c>
      <c r="BB27" s="16">
        <v>0.17013888888888887</v>
      </c>
      <c r="BC27" s="35">
        <f>BC28+TIME(1,40,0)</f>
        <v>0.5069444444444444</v>
      </c>
      <c r="BD27" s="16">
        <v>0.17013888888888887</v>
      </c>
      <c r="BE27" s="35">
        <f>BE28+TIME(1,40,0)</f>
        <v>0.5069444444444444</v>
      </c>
      <c r="BF27" s="16">
        <v>0.17013888888888887</v>
      </c>
      <c r="BG27" s="35">
        <f>BG28+TIME(1,40,0)</f>
        <v>0.6284722222222222</v>
      </c>
      <c r="BH27" s="16">
        <v>0.17013888888888887</v>
      </c>
      <c r="BI27" s="35">
        <f>BI28+TIME(1,40,0)</f>
        <v>0.6284722222222222</v>
      </c>
      <c r="BJ27" s="16">
        <v>0.17013888888888887</v>
      </c>
      <c r="BK27" s="35">
        <f>BK28+TIME(1,40,0)</f>
        <v>0.5069444444444444</v>
      </c>
      <c r="BL27" s="16">
        <v>0.17013888888888887</v>
      </c>
      <c r="BM27" s="35">
        <f>BM28+TIME(1,40,0)</f>
        <v>0.3472222222222222</v>
      </c>
      <c r="BN27" s="16">
        <v>0.17013888888888887</v>
      </c>
      <c r="BO27" s="35">
        <f>BO28+TIME(1,40,0)</f>
        <v>0.5069444444444444</v>
      </c>
      <c r="BP27" s="16">
        <v>0.17013888888888887</v>
      </c>
      <c r="BQ27" s="35">
        <f>BQ28+TIME(1,40,0)</f>
        <v>0.32291666666666663</v>
      </c>
      <c r="BR27" s="16">
        <v>0.17013888888888887</v>
      </c>
      <c r="BS27" s="36">
        <f>BS28+TIME(1,40,0)</f>
        <v>0.5069444444444444</v>
      </c>
    </row>
    <row r="28" spans="1:71" ht="12">
      <c r="A28" s="33" t="s">
        <v>16</v>
      </c>
      <c r="B28" s="37">
        <f>B27+TIME(1,40,0)</f>
        <v>0.07291666666666666</v>
      </c>
      <c r="C28" s="35">
        <v>0.3125</v>
      </c>
      <c r="D28" s="35">
        <f>D27+TIME(1,40,0)</f>
        <v>0.07291666666666666</v>
      </c>
      <c r="E28" s="35">
        <v>0.10069444444444443</v>
      </c>
      <c r="F28" s="35">
        <f>F27+TIME(1,40,0)</f>
        <v>0.07291666666666666</v>
      </c>
      <c r="G28" s="35">
        <v>0.10069444444444443</v>
      </c>
      <c r="H28" s="35">
        <f>H27+TIME(1,40,0)</f>
        <v>0.07291666666666666</v>
      </c>
      <c r="I28" s="35">
        <v>0.10069444444444443</v>
      </c>
      <c r="J28" s="35">
        <f>J27+TIME(1,40,0)</f>
        <v>0.07291666666666666</v>
      </c>
      <c r="K28" s="35">
        <v>0.10069444444444443</v>
      </c>
      <c r="L28" s="35">
        <f>L27+TIME(1,40,0)</f>
        <v>0.07291666666666666</v>
      </c>
      <c r="M28" s="35">
        <v>0.10069444444444443</v>
      </c>
      <c r="N28" s="35">
        <f>N27+TIME(1,40,0)</f>
        <v>0.07291666666666666</v>
      </c>
      <c r="O28" s="40">
        <v>0.3125</v>
      </c>
      <c r="P28" s="37">
        <f>P27+TIME(1,40,0)</f>
        <v>0.3472222222222222</v>
      </c>
      <c r="Q28" s="35">
        <v>0.40277777777777773</v>
      </c>
      <c r="R28" s="35">
        <f>R27+TIME(1,40,0)</f>
        <v>0.3472222222222222</v>
      </c>
      <c r="S28" s="35">
        <v>0.40277777777777773</v>
      </c>
      <c r="T28" s="35">
        <f>T27+TIME(1,40,0)</f>
        <v>0.3472222222222222</v>
      </c>
      <c r="U28" s="35">
        <v>0.5729166666666666</v>
      </c>
      <c r="V28" s="35">
        <f>V27+TIME(1,40,0)</f>
        <v>0.3472222222222222</v>
      </c>
      <c r="W28" s="35">
        <v>0.40277777777777773</v>
      </c>
      <c r="X28" s="35">
        <f>X27+TIME(1,40,0)</f>
        <v>0.3472222222222222</v>
      </c>
      <c r="Y28" s="35">
        <v>0.5729166666666666</v>
      </c>
      <c r="Z28" s="35">
        <f>Z27+TIME(1,40,0)</f>
        <v>0.3472222222222222</v>
      </c>
      <c r="AA28" s="35">
        <v>0.40277777777777773</v>
      </c>
      <c r="AB28" s="35">
        <f>AB27+TIME(1,40,0)</f>
        <v>0.3472222222222222</v>
      </c>
      <c r="AC28" s="35">
        <v>0.40277777777777773</v>
      </c>
      <c r="AD28" s="35">
        <f>AD27+TIME(1,40,0)</f>
        <v>0.3472222222222222</v>
      </c>
      <c r="AE28" s="35">
        <v>0.40277777777777773</v>
      </c>
      <c r="AF28" s="35">
        <f>AF27+TIME(1,40,0)</f>
        <v>0.3472222222222222</v>
      </c>
      <c r="AG28" s="40">
        <v>0.40277777777777773</v>
      </c>
      <c r="AH28" s="37">
        <f>AH27+TIME(1,40,0)</f>
        <v>0.611111111111111</v>
      </c>
      <c r="AI28" s="35">
        <v>0.5208333333333334</v>
      </c>
      <c r="AJ28" s="35">
        <f>AJ27+TIME(1,40,0)</f>
        <v>0.611111111111111</v>
      </c>
      <c r="AK28" s="35">
        <v>0.5208333333333334</v>
      </c>
      <c r="AL28" s="35">
        <f>AL27+TIME(1,40,0)</f>
        <v>0.611111111111111</v>
      </c>
      <c r="AM28" s="40">
        <v>0.5208333333333334</v>
      </c>
      <c r="AN28" s="37">
        <f>AN27+TIME(1,40,0)</f>
        <v>0.1875</v>
      </c>
      <c r="AO28" s="35">
        <v>0.22569444444444445</v>
      </c>
      <c r="AP28" s="35">
        <f>AP27+TIME(1,40,0)</f>
        <v>0.1875</v>
      </c>
      <c r="AQ28" s="35">
        <v>0.4131944444444444</v>
      </c>
      <c r="AR28" s="35">
        <f>AR27+TIME(1,40,0)</f>
        <v>0.1875</v>
      </c>
      <c r="AS28" s="35">
        <v>0.22569444444444445</v>
      </c>
      <c r="AT28" s="35">
        <f>AT27+TIME(1,40,0)</f>
        <v>0.1875</v>
      </c>
      <c r="AU28" s="35">
        <v>0.22569444444444445</v>
      </c>
      <c r="AV28" s="35">
        <f>AV27+TIME(1,40,0)</f>
        <v>0.1875</v>
      </c>
      <c r="AW28" s="36">
        <v>0.4131944444444444</v>
      </c>
      <c r="AX28" s="37">
        <f>AX27+TIME(1,40,0)</f>
        <v>0.3159722222222222</v>
      </c>
      <c r="AY28" s="40">
        <v>0.9166666666666666</v>
      </c>
      <c r="AZ28" s="37">
        <f>AZ27+TIME(1,40,0)</f>
        <v>0.23958333333333331</v>
      </c>
      <c r="BA28" s="35">
        <v>0.2777777777777778</v>
      </c>
      <c r="BB28" s="35">
        <f>BB27+TIME(1,40,0)</f>
        <v>0.23958333333333331</v>
      </c>
      <c r="BC28" s="35">
        <v>0.4375</v>
      </c>
      <c r="BD28" s="35">
        <f>BD27+TIME(1,40,0)</f>
        <v>0.23958333333333331</v>
      </c>
      <c r="BE28" s="35">
        <v>0.4375</v>
      </c>
      <c r="BF28" s="35">
        <f>BF27+TIME(1,40,0)</f>
        <v>0.23958333333333331</v>
      </c>
      <c r="BG28" s="35">
        <v>0.5590277777777778</v>
      </c>
      <c r="BH28" s="35">
        <f>BH27+TIME(1,40,0)</f>
        <v>0.23958333333333331</v>
      </c>
      <c r="BI28" s="35">
        <v>0.5590277777777778</v>
      </c>
      <c r="BJ28" s="35">
        <f>BJ27+TIME(1,40,0)</f>
        <v>0.23958333333333331</v>
      </c>
      <c r="BK28" s="35">
        <v>0.4375</v>
      </c>
      <c r="BL28" s="35">
        <f>BL27+TIME(1,40,0)</f>
        <v>0.23958333333333331</v>
      </c>
      <c r="BM28" s="35">
        <v>0.2777777777777778</v>
      </c>
      <c r="BN28" s="35">
        <f>BN27+TIME(1,40,0)</f>
        <v>0.23958333333333331</v>
      </c>
      <c r="BO28" s="35">
        <v>0.4375</v>
      </c>
      <c r="BP28" s="35">
        <f>BP27+TIME(1,40,0)</f>
        <v>0.23958333333333331</v>
      </c>
      <c r="BQ28" s="35">
        <v>0.2534722222222222</v>
      </c>
      <c r="BR28" s="35">
        <f>BR27+TIME(1,40,0)</f>
        <v>0.23958333333333331</v>
      </c>
      <c r="BS28" s="36">
        <v>0.4375</v>
      </c>
    </row>
    <row r="29" spans="1:71" ht="12">
      <c r="A29" s="6" t="s">
        <v>29</v>
      </c>
      <c r="B29" s="72">
        <v>30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81"/>
      <c r="P29" s="72">
        <v>27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81"/>
      <c r="AH29" s="72">
        <v>30</v>
      </c>
      <c r="AI29" s="50"/>
      <c r="AJ29" s="50"/>
      <c r="AK29" s="50"/>
      <c r="AL29" s="50"/>
      <c r="AM29" s="81"/>
      <c r="AN29" s="72">
        <v>30</v>
      </c>
      <c r="AO29" s="50"/>
      <c r="AP29" s="50"/>
      <c r="AQ29" s="50"/>
      <c r="AR29" s="50"/>
      <c r="AS29" s="50"/>
      <c r="AT29" s="50"/>
      <c r="AU29" s="50"/>
      <c r="AV29" s="50"/>
      <c r="AW29" s="73"/>
      <c r="AX29" s="77">
        <v>30</v>
      </c>
      <c r="AY29" s="78"/>
      <c r="AZ29" s="72">
        <v>30</v>
      </c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73"/>
    </row>
    <row r="30" spans="1:71" ht="12.75" thickBot="1">
      <c r="A30" s="2" t="s">
        <v>30</v>
      </c>
      <c r="B30" s="48" t="s">
        <v>15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4"/>
      <c r="P30" s="48" t="s">
        <v>15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4"/>
      <c r="AH30" s="69" t="s">
        <v>15</v>
      </c>
      <c r="AI30" s="80"/>
      <c r="AJ30" s="80"/>
      <c r="AK30" s="80"/>
      <c r="AL30" s="80"/>
      <c r="AM30" s="80"/>
      <c r="AN30" s="48" t="s">
        <v>15</v>
      </c>
      <c r="AO30" s="51"/>
      <c r="AP30" s="51"/>
      <c r="AQ30" s="51"/>
      <c r="AR30" s="51"/>
      <c r="AS30" s="51"/>
      <c r="AT30" s="51"/>
      <c r="AU30" s="51"/>
      <c r="AV30" s="51"/>
      <c r="AW30" s="49"/>
      <c r="AX30" s="69" t="s">
        <v>15</v>
      </c>
      <c r="AY30" s="80"/>
      <c r="AZ30" s="48" t="s">
        <v>15</v>
      </c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49"/>
    </row>
    <row r="31" ht="12.75" thickBot="1"/>
    <row r="32" spans="1:13" ht="12">
      <c r="A32" s="1" t="s">
        <v>20</v>
      </c>
      <c r="B32" s="26" t="s">
        <v>85</v>
      </c>
      <c r="C32" s="32" t="s">
        <v>86</v>
      </c>
      <c r="D32" s="32" t="s">
        <v>26</v>
      </c>
      <c r="E32" s="32" t="s">
        <v>27</v>
      </c>
      <c r="F32" s="32" t="s">
        <v>26</v>
      </c>
      <c r="G32" s="39" t="s">
        <v>27</v>
      </c>
      <c r="H32" s="26" t="s">
        <v>233</v>
      </c>
      <c r="I32" s="32" t="s">
        <v>234</v>
      </c>
      <c r="J32" s="32" t="s">
        <v>233</v>
      </c>
      <c r="K32" s="39" t="s">
        <v>234</v>
      </c>
      <c r="L32" s="26" t="s">
        <v>236</v>
      </c>
      <c r="M32" s="28" t="s">
        <v>237</v>
      </c>
    </row>
    <row r="33" spans="1:13" ht="12">
      <c r="A33" s="6" t="s">
        <v>24</v>
      </c>
      <c r="B33" s="72" t="s">
        <v>28</v>
      </c>
      <c r="C33" s="50"/>
      <c r="D33" s="50"/>
      <c r="E33" s="50"/>
      <c r="F33" s="50"/>
      <c r="G33" s="81"/>
      <c r="H33" s="72" t="s">
        <v>28</v>
      </c>
      <c r="I33" s="50"/>
      <c r="J33" s="50"/>
      <c r="K33" s="81"/>
      <c r="L33" s="72" t="s">
        <v>28</v>
      </c>
      <c r="M33" s="73"/>
    </row>
    <row r="34" spans="1:13" ht="12">
      <c r="A34" s="6" t="s">
        <v>19</v>
      </c>
      <c r="B34" s="72" t="s">
        <v>51</v>
      </c>
      <c r="C34" s="50"/>
      <c r="D34" s="50" t="s">
        <v>66</v>
      </c>
      <c r="E34" s="50"/>
      <c r="F34" s="50" t="s">
        <v>67</v>
      </c>
      <c r="G34" s="81"/>
      <c r="H34" s="72"/>
      <c r="I34" s="50"/>
      <c r="J34" s="50"/>
      <c r="K34" s="81"/>
      <c r="L34" s="72" t="s">
        <v>31</v>
      </c>
      <c r="M34" s="73"/>
    </row>
    <row r="35" spans="1:13" ht="12">
      <c r="A35" s="6" t="s">
        <v>25</v>
      </c>
      <c r="B35" s="72" t="s">
        <v>2</v>
      </c>
      <c r="C35" s="50"/>
      <c r="D35" s="50"/>
      <c r="E35" s="50"/>
      <c r="F35" s="50"/>
      <c r="G35" s="81"/>
      <c r="H35" s="72" t="s">
        <v>18</v>
      </c>
      <c r="I35" s="50"/>
      <c r="J35" s="50" t="s">
        <v>21</v>
      </c>
      <c r="K35" s="81"/>
      <c r="L35" s="72" t="s">
        <v>235</v>
      </c>
      <c r="M35" s="73"/>
    </row>
    <row r="36" spans="1:13" ht="12">
      <c r="A36" s="33" t="s">
        <v>0</v>
      </c>
      <c r="B36" s="7">
        <v>0.46875</v>
      </c>
      <c r="C36" s="35">
        <f>C37+TIME(1,40,0)</f>
        <v>0.8368055555555555</v>
      </c>
      <c r="D36" s="16">
        <v>0.2847222222222222</v>
      </c>
      <c r="E36" s="35">
        <f>E37+TIME(1,40,0)</f>
        <v>0.6527777777777777</v>
      </c>
      <c r="F36" s="16">
        <v>0.46875</v>
      </c>
      <c r="G36" s="40">
        <f>G37+TIME(1,40,0)</f>
        <v>0.8368055555555555</v>
      </c>
      <c r="H36" s="7">
        <v>0.375</v>
      </c>
      <c r="I36" s="35">
        <f>I37+TIME(1,35,0)</f>
        <v>0.7291666666666666</v>
      </c>
      <c r="J36" s="16">
        <v>0.15972222222222224</v>
      </c>
      <c r="K36" s="40">
        <f>K37+TIME(1,35,0)</f>
        <v>0.5416666666666667</v>
      </c>
      <c r="L36" s="17"/>
      <c r="M36" s="44"/>
    </row>
    <row r="37" spans="1:13" ht="12">
      <c r="A37" s="74" t="s">
        <v>16</v>
      </c>
      <c r="B37" s="37">
        <f>B36+TIME(1,40,0)</f>
        <v>0.5381944444444444</v>
      </c>
      <c r="C37" s="35">
        <f>C38+TIME(0,40,0)</f>
        <v>0.767361111111111</v>
      </c>
      <c r="D37" s="35">
        <f>D36+TIME(1,40,0)</f>
        <v>0.35416666666666663</v>
      </c>
      <c r="E37" s="35">
        <f>E38+TIME(0,50,0)</f>
        <v>0.5833333333333333</v>
      </c>
      <c r="F37" s="35">
        <f>F36+TIME(1,40,0)</f>
        <v>0.5381944444444444</v>
      </c>
      <c r="G37" s="40">
        <f>G38+TIME(0,40,0)</f>
        <v>0.767361111111111</v>
      </c>
      <c r="H37" s="37">
        <f>H36+TIME(1,25,0)</f>
        <v>0.4340277777777778</v>
      </c>
      <c r="I37" s="35">
        <f>I38+TIME(0,40,0)</f>
        <v>0.6631944444444444</v>
      </c>
      <c r="J37" s="35">
        <f>J36+TIME(1,25,0)</f>
        <v>0.21875000000000003</v>
      </c>
      <c r="K37" s="40">
        <f>K38+TIME(0,60,0)</f>
        <v>0.4756944444444445</v>
      </c>
      <c r="L37" s="42"/>
      <c r="M37" s="44"/>
    </row>
    <row r="38" spans="1:13" ht="12">
      <c r="A38" s="74"/>
      <c r="B38" s="37">
        <f>B37+TIME(0,45,0)</f>
        <v>0.5694444444444444</v>
      </c>
      <c r="C38" s="35">
        <f>C39+TIME(1,25,0)</f>
        <v>0.7395833333333333</v>
      </c>
      <c r="D38" s="35">
        <f>D37+TIME(0,40,0)</f>
        <v>0.3819444444444444</v>
      </c>
      <c r="E38" s="35">
        <f>E39+TIME(1,25,0)</f>
        <v>0.548611111111111</v>
      </c>
      <c r="F38" s="35">
        <f>F37+TIME(0,45,0)</f>
        <v>0.5694444444444444</v>
      </c>
      <c r="G38" s="40">
        <f>G39+TIME(1,25,0)</f>
        <v>0.7395833333333333</v>
      </c>
      <c r="H38" s="37">
        <f>H37+TIME(0,40,0)</f>
        <v>0.4618055555555556</v>
      </c>
      <c r="I38" s="35">
        <f>I39+TIME(1,35,0)</f>
        <v>0.6354166666666666</v>
      </c>
      <c r="J38" s="35">
        <f>J37+TIME(0,60,0)</f>
        <v>0.2604166666666667</v>
      </c>
      <c r="K38" s="40">
        <f>K39+TIME(1,35,0)</f>
        <v>0.4340277777777778</v>
      </c>
      <c r="L38" s="37">
        <f>L39+TIME(1,25,0)</f>
        <v>0.12152777777777779</v>
      </c>
      <c r="M38" s="36">
        <v>0.5104166666666666</v>
      </c>
    </row>
    <row r="39" spans="1:13" ht="12">
      <c r="A39" s="33" t="s">
        <v>14</v>
      </c>
      <c r="B39" s="37">
        <f>B38+TIME(1,35,0)</f>
        <v>0.6354166666666666</v>
      </c>
      <c r="C39" s="35">
        <f>B39+TIME(1,5,0)</f>
        <v>0.6805555555555555</v>
      </c>
      <c r="D39" s="35">
        <f>D38+TIME(1,35,0)</f>
        <v>0.44791666666666663</v>
      </c>
      <c r="E39" s="35">
        <f>D39+TIME(1,0,0)</f>
        <v>0.4895833333333333</v>
      </c>
      <c r="F39" s="35">
        <f>F38+TIME(1,35,0)</f>
        <v>0.6354166666666666</v>
      </c>
      <c r="G39" s="40">
        <f>F39+TIME(1,5,0)</f>
        <v>0.6805555555555555</v>
      </c>
      <c r="H39" s="37">
        <f>H38+TIME(1,35,0)</f>
        <v>0.5277777777777778</v>
      </c>
      <c r="I39" s="35">
        <v>0.5694444444444444</v>
      </c>
      <c r="J39" s="35">
        <f>J38+TIME(1,35,0)</f>
        <v>0.3263888888888889</v>
      </c>
      <c r="K39" s="40">
        <v>0.3680555555555556</v>
      </c>
      <c r="L39" s="37">
        <v>0.0625</v>
      </c>
      <c r="M39" s="36">
        <f>M38+TIME(1,40,0)</f>
        <v>0.579861111111111</v>
      </c>
    </row>
    <row r="40" spans="1:13" ht="12">
      <c r="A40" s="6" t="s">
        <v>29</v>
      </c>
      <c r="B40" s="72">
        <v>27</v>
      </c>
      <c r="C40" s="50"/>
      <c r="D40" s="50"/>
      <c r="E40" s="50"/>
      <c r="F40" s="50"/>
      <c r="G40" s="81"/>
      <c r="H40" s="72">
        <v>30</v>
      </c>
      <c r="I40" s="50"/>
      <c r="J40" s="50"/>
      <c r="K40" s="81"/>
      <c r="L40" s="72">
        <v>30</v>
      </c>
      <c r="M40" s="73"/>
    </row>
    <row r="41" spans="1:13" ht="12.75" thickBot="1">
      <c r="A41" s="2" t="s">
        <v>30</v>
      </c>
      <c r="B41" s="48" t="s">
        <v>15</v>
      </c>
      <c r="C41" s="51"/>
      <c r="D41" s="51"/>
      <c r="E41" s="51"/>
      <c r="F41" s="51"/>
      <c r="G41" s="54"/>
      <c r="H41" s="48" t="s">
        <v>15</v>
      </c>
      <c r="I41" s="51"/>
      <c r="J41" s="51"/>
      <c r="K41" s="54"/>
      <c r="L41" s="48"/>
      <c r="M41" s="49"/>
    </row>
    <row r="42" ht="12.75" thickBot="1"/>
    <row r="43" spans="1:7" ht="12">
      <c r="A43" s="1" t="s">
        <v>20</v>
      </c>
      <c r="B43" s="26" t="s">
        <v>88</v>
      </c>
      <c r="C43" s="28" t="s">
        <v>89</v>
      </c>
      <c r="D43" s="26" t="s">
        <v>88</v>
      </c>
      <c r="E43" s="28" t="s">
        <v>89</v>
      </c>
      <c r="F43" s="26" t="s">
        <v>88</v>
      </c>
      <c r="G43" s="28" t="s">
        <v>89</v>
      </c>
    </row>
    <row r="44" spans="1:7" ht="12">
      <c r="A44" s="6" t="s">
        <v>24</v>
      </c>
      <c r="B44" s="77" t="s">
        <v>28</v>
      </c>
      <c r="C44" s="78"/>
      <c r="D44" s="78"/>
      <c r="E44" s="78"/>
      <c r="F44" s="78"/>
      <c r="G44" s="79"/>
    </row>
    <row r="45" spans="1:7" ht="12">
      <c r="A45" s="6" t="s">
        <v>19</v>
      </c>
      <c r="B45" s="58" t="s">
        <v>90</v>
      </c>
      <c r="C45" s="59"/>
      <c r="D45" s="58" t="s">
        <v>91</v>
      </c>
      <c r="E45" s="59"/>
      <c r="F45" s="58" t="s">
        <v>92</v>
      </c>
      <c r="G45" s="59"/>
    </row>
    <row r="46" spans="1:7" ht="12">
      <c r="A46" s="6" t="s">
        <v>25</v>
      </c>
      <c r="B46" s="77">
        <v>5</v>
      </c>
      <c r="C46" s="79"/>
      <c r="D46" s="77">
        <v>2.5</v>
      </c>
      <c r="E46" s="79"/>
      <c r="F46" s="77">
        <v>5</v>
      </c>
      <c r="G46" s="79"/>
    </row>
    <row r="47" spans="1:7" ht="12">
      <c r="A47" s="33" t="s">
        <v>0</v>
      </c>
      <c r="B47" s="7">
        <v>0.09375</v>
      </c>
      <c r="C47" s="36">
        <f>C48+TIME(1,40,0)</f>
        <v>0.26041666666666663</v>
      </c>
      <c r="D47" s="7">
        <v>0.09375</v>
      </c>
      <c r="E47" s="36">
        <f>E48+TIME(1,40,0)</f>
        <v>0.26041666666666663</v>
      </c>
      <c r="F47" s="7">
        <v>0.09375</v>
      </c>
      <c r="G47" s="36">
        <f>G48+TIME(1,40,0)</f>
        <v>0.26041666666666663</v>
      </c>
    </row>
    <row r="48" spans="1:7" ht="12">
      <c r="A48" s="33" t="s">
        <v>87</v>
      </c>
      <c r="B48" s="37">
        <f>B47+TIME(1,40,0)</f>
        <v>0.16319444444444442</v>
      </c>
      <c r="C48" s="36">
        <v>0.1909722222222222</v>
      </c>
      <c r="D48" s="37">
        <f>D47+TIME(1,40,0)</f>
        <v>0.16319444444444442</v>
      </c>
      <c r="E48" s="36">
        <v>0.1909722222222222</v>
      </c>
      <c r="F48" s="37">
        <f>F47+TIME(1,40,0)</f>
        <v>0.16319444444444442</v>
      </c>
      <c r="G48" s="36">
        <v>0.1909722222222222</v>
      </c>
    </row>
    <row r="49" spans="1:7" ht="12">
      <c r="A49" s="6" t="s">
        <v>29</v>
      </c>
      <c r="B49" s="77">
        <v>27</v>
      </c>
      <c r="C49" s="78"/>
      <c r="D49" s="78"/>
      <c r="E49" s="78"/>
      <c r="F49" s="78"/>
      <c r="G49" s="79"/>
    </row>
    <row r="50" spans="1:7" ht="12.75" thickBot="1">
      <c r="A50" s="2" t="s">
        <v>30</v>
      </c>
      <c r="B50" s="69" t="s">
        <v>15</v>
      </c>
      <c r="C50" s="80"/>
      <c r="D50" s="80"/>
      <c r="E50" s="80"/>
      <c r="F50" s="80"/>
      <c r="G50" s="70"/>
    </row>
    <row r="51" ht="12.75" thickBot="1"/>
    <row r="52" spans="1:7" ht="12">
      <c r="A52" s="1" t="s">
        <v>20</v>
      </c>
      <c r="B52" s="26" t="s">
        <v>88</v>
      </c>
      <c r="C52" s="28" t="s">
        <v>89</v>
      </c>
      <c r="D52" s="26" t="s">
        <v>88</v>
      </c>
      <c r="E52" s="28" t="s">
        <v>89</v>
      </c>
      <c r="F52" s="26" t="s">
        <v>88</v>
      </c>
      <c r="G52" s="28" t="s">
        <v>89</v>
      </c>
    </row>
    <row r="53" spans="1:7" ht="12">
      <c r="A53" s="6" t="s">
        <v>24</v>
      </c>
      <c r="B53" s="77" t="s">
        <v>28</v>
      </c>
      <c r="C53" s="78"/>
      <c r="D53" s="78"/>
      <c r="E53" s="78"/>
      <c r="F53" s="78"/>
      <c r="G53" s="79"/>
    </row>
    <row r="54" spans="1:7" ht="12">
      <c r="A54" s="6" t="s">
        <v>19</v>
      </c>
      <c r="B54" s="58" t="s">
        <v>94</v>
      </c>
      <c r="C54" s="59"/>
      <c r="D54" s="58" t="s">
        <v>96</v>
      </c>
      <c r="E54" s="59"/>
      <c r="F54" s="58" t="s">
        <v>97</v>
      </c>
      <c r="G54" s="59"/>
    </row>
    <row r="55" spans="1:7" ht="12">
      <c r="A55" s="6" t="s">
        <v>25</v>
      </c>
      <c r="B55" s="77" t="s">
        <v>95</v>
      </c>
      <c r="C55" s="79"/>
      <c r="D55" s="77" t="s">
        <v>2</v>
      </c>
      <c r="E55" s="79"/>
      <c r="F55" s="77" t="s">
        <v>95</v>
      </c>
      <c r="G55" s="79"/>
    </row>
    <row r="56" spans="1:7" ht="12">
      <c r="A56" s="33" t="s">
        <v>0</v>
      </c>
      <c r="B56" s="7">
        <v>0.13194444444444445</v>
      </c>
      <c r="C56" s="36">
        <f>C57+TIME(1,0,0)</f>
        <v>0.22916666666666666</v>
      </c>
      <c r="D56" s="7">
        <v>0.13194444444444445</v>
      </c>
      <c r="E56" s="36">
        <f>E57+TIME(1,0,0)</f>
        <v>0.22916666666666666</v>
      </c>
      <c r="F56" s="7">
        <v>0.13194444444444445</v>
      </c>
      <c r="G56" s="36">
        <f>G57+TIME(1,0,0)</f>
        <v>0.22916666666666666</v>
      </c>
    </row>
    <row r="57" spans="1:7" ht="12">
      <c r="A57" s="33" t="s">
        <v>93</v>
      </c>
      <c r="B57" s="37">
        <f>B56+TIME(0,55,0)</f>
        <v>0.1701388888888889</v>
      </c>
      <c r="C57" s="36">
        <v>0.1875</v>
      </c>
      <c r="D57" s="37">
        <f>D56+TIME(0,55,0)</f>
        <v>0.1701388888888889</v>
      </c>
      <c r="E57" s="36">
        <v>0.1875</v>
      </c>
      <c r="F57" s="37">
        <f>F56+TIME(0,55,0)</f>
        <v>0.1701388888888889</v>
      </c>
      <c r="G57" s="36">
        <v>0.1875</v>
      </c>
    </row>
    <row r="58" spans="1:7" ht="12">
      <c r="A58" s="6" t="s">
        <v>29</v>
      </c>
      <c r="B58" s="77">
        <v>30</v>
      </c>
      <c r="C58" s="78"/>
      <c r="D58" s="78"/>
      <c r="E58" s="78"/>
      <c r="F58" s="78"/>
      <c r="G58" s="79"/>
    </row>
    <row r="59" spans="1:7" ht="12.75" thickBot="1">
      <c r="A59" s="2" t="s">
        <v>30</v>
      </c>
      <c r="B59" s="69" t="s">
        <v>15</v>
      </c>
      <c r="C59" s="80"/>
      <c r="D59" s="80"/>
      <c r="E59" s="80"/>
      <c r="F59" s="80"/>
      <c r="G59" s="70"/>
    </row>
    <row r="60" ht="12.75" thickBot="1"/>
    <row r="61" spans="1:3" ht="12">
      <c r="A61" s="1" t="s">
        <v>20</v>
      </c>
      <c r="B61" s="26" t="s">
        <v>99</v>
      </c>
      <c r="C61" s="28" t="s">
        <v>100</v>
      </c>
    </row>
    <row r="62" spans="1:3" ht="12">
      <c r="A62" s="6" t="s">
        <v>24</v>
      </c>
      <c r="B62" s="77" t="s">
        <v>28</v>
      </c>
      <c r="C62" s="79"/>
    </row>
    <row r="63" spans="1:3" ht="12">
      <c r="A63" s="6" t="s">
        <v>19</v>
      </c>
      <c r="B63" s="72" t="s">
        <v>17</v>
      </c>
      <c r="C63" s="73"/>
    </row>
    <row r="64" spans="1:3" ht="12">
      <c r="A64" s="6" t="s">
        <v>25</v>
      </c>
      <c r="B64" s="77" t="s">
        <v>2</v>
      </c>
      <c r="C64" s="79"/>
    </row>
    <row r="65" spans="1:3" ht="12">
      <c r="A65" s="33" t="s">
        <v>0</v>
      </c>
      <c r="B65" s="7">
        <v>0.03819444444444444</v>
      </c>
      <c r="C65" s="36">
        <f>C66+TIME(0,55,0)</f>
        <v>0.20833333333333334</v>
      </c>
    </row>
    <row r="66" spans="1:3" ht="12">
      <c r="A66" s="74" t="s">
        <v>9</v>
      </c>
      <c r="B66" s="37">
        <f>B65+TIME(0,55,0)</f>
        <v>0.07638888888888888</v>
      </c>
      <c r="C66" s="36">
        <f>C67+TIME(0,25,0)</f>
        <v>0.1701388888888889</v>
      </c>
    </row>
    <row r="67" spans="1:3" ht="12">
      <c r="A67" s="74"/>
      <c r="B67" s="37">
        <f>B66+TIME(0,25,0)</f>
        <v>0.09375</v>
      </c>
      <c r="C67" s="36">
        <f>C68+TIME(0,30,0)</f>
        <v>0.1527777777777778</v>
      </c>
    </row>
    <row r="68" spans="1:3" ht="12">
      <c r="A68" s="33" t="s">
        <v>98</v>
      </c>
      <c r="B68" s="37">
        <f>B67+TIME(0,30,0)</f>
        <v>0.11458333333333333</v>
      </c>
      <c r="C68" s="36">
        <v>0.13194444444444445</v>
      </c>
    </row>
    <row r="69" spans="1:3" ht="12">
      <c r="A69" s="6" t="s">
        <v>29</v>
      </c>
      <c r="B69" s="77">
        <v>30</v>
      </c>
      <c r="C69" s="79"/>
    </row>
    <row r="70" spans="1:3" ht="12.75" thickBot="1">
      <c r="A70" s="2" t="s">
        <v>30</v>
      </c>
      <c r="B70" s="69" t="s">
        <v>15</v>
      </c>
      <c r="C70" s="70"/>
    </row>
    <row r="71" ht="12.75" thickBot="1"/>
    <row r="72" spans="1:21" ht="12">
      <c r="A72" s="1" t="s">
        <v>20</v>
      </c>
      <c r="B72" s="26" t="s">
        <v>101</v>
      </c>
      <c r="C72" s="32" t="s">
        <v>102</v>
      </c>
      <c r="D72" s="32" t="s">
        <v>101</v>
      </c>
      <c r="E72" s="28" t="s">
        <v>102</v>
      </c>
      <c r="F72" s="29" t="s">
        <v>103</v>
      </c>
      <c r="G72" s="28" t="s">
        <v>104</v>
      </c>
      <c r="H72" s="26" t="s">
        <v>105</v>
      </c>
      <c r="I72" s="39" t="s">
        <v>106</v>
      </c>
      <c r="J72" s="26" t="s">
        <v>107</v>
      </c>
      <c r="K72" s="32" t="s">
        <v>108</v>
      </c>
      <c r="L72" s="32" t="s">
        <v>107</v>
      </c>
      <c r="M72" s="32" t="s">
        <v>108</v>
      </c>
      <c r="N72" s="32" t="s">
        <v>107</v>
      </c>
      <c r="O72" s="39" t="s">
        <v>108</v>
      </c>
      <c r="P72" s="26" t="s">
        <v>109</v>
      </c>
      <c r="Q72" s="32" t="s">
        <v>110</v>
      </c>
      <c r="R72" s="26" t="s">
        <v>109</v>
      </c>
      <c r="S72" s="32" t="s">
        <v>110</v>
      </c>
      <c r="T72" s="26" t="s">
        <v>109</v>
      </c>
      <c r="U72" s="32" t="s">
        <v>110</v>
      </c>
    </row>
    <row r="73" spans="1:21" ht="12">
      <c r="A73" s="6" t="s">
        <v>24</v>
      </c>
      <c r="B73" s="72" t="s">
        <v>28</v>
      </c>
      <c r="C73" s="50"/>
      <c r="D73" s="50"/>
      <c r="E73" s="73"/>
      <c r="F73" s="77" t="s">
        <v>28</v>
      </c>
      <c r="G73" s="79"/>
      <c r="H73" s="77" t="s">
        <v>28</v>
      </c>
      <c r="I73" s="78"/>
      <c r="J73" s="72" t="s">
        <v>28</v>
      </c>
      <c r="K73" s="50"/>
      <c r="L73" s="50"/>
      <c r="M73" s="50"/>
      <c r="N73" s="50"/>
      <c r="O73" s="81"/>
      <c r="P73" s="72" t="s">
        <v>28</v>
      </c>
      <c r="Q73" s="50"/>
      <c r="R73" s="50"/>
      <c r="S73" s="50"/>
      <c r="T73" s="50"/>
      <c r="U73" s="73"/>
    </row>
    <row r="74" spans="1:21" ht="12">
      <c r="A74" s="6" t="s">
        <v>19</v>
      </c>
      <c r="B74" s="72" t="s">
        <v>31</v>
      </c>
      <c r="C74" s="50"/>
      <c r="D74" s="50"/>
      <c r="E74" s="73"/>
      <c r="F74" s="52" t="s">
        <v>31</v>
      </c>
      <c r="G74" s="73"/>
      <c r="H74" s="52" t="s">
        <v>111</v>
      </c>
      <c r="I74" s="81"/>
      <c r="J74" s="72" t="s">
        <v>51</v>
      </c>
      <c r="K74" s="50"/>
      <c r="L74" s="50" t="s">
        <v>66</v>
      </c>
      <c r="M74" s="50"/>
      <c r="N74" s="50" t="s">
        <v>67</v>
      </c>
      <c r="O74" s="81"/>
      <c r="P74" s="72" t="s">
        <v>51</v>
      </c>
      <c r="Q74" s="50"/>
      <c r="R74" s="50" t="s">
        <v>66</v>
      </c>
      <c r="S74" s="50"/>
      <c r="T74" s="50" t="s">
        <v>67</v>
      </c>
      <c r="U74" s="73"/>
    </row>
    <row r="75" spans="1:21" ht="12">
      <c r="A75" s="6" t="s">
        <v>25</v>
      </c>
      <c r="B75" s="72" t="s">
        <v>70</v>
      </c>
      <c r="C75" s="50"/>
      <c r="D75" s="50">
        <v>4</v>
      </c>
      <c r="E75" s="73"/>
      <c r="F75" s="78" t="s">
        <v>2</v>
      </c>
      <c r="G75" s="79"/>
      <c r="H75" s="78" t="s">
        <v>2</v>
      </c>
      <c r="I75" s="78"/>
      <c r="J75" s="72" t="s">
        <v>112</v>
      </c>
      <c r="K75" s="50"/>
      <c r="L75" s="50"/>
      <c r="M75" s="50"/>
      <c r="N75" s="50"/>
      <c r="O75" s="81"/>
      <c r="P75" s="72" t="s">
        <v>112</v>
      </c>
      <c r="Q75" s="50"/>
      <c r="R75" s="50"/>
      <c r="S75" s="50"/>
      <c r="T75" s="50"/>
      <c r="U75" s="73"/>
    </row>
    <row r="76" spans="1:21" ht="12">
      <c r="A76" s="33" t="s">
        <v>0</v>
      </c>
      <c r="B76" s="7">
        <v>0.041666666666666664</v>
      </c>
      <c r="C76" s="35">
        <f>C77+TIME(0,55,0)</f>
        <v>0.29166666666666663</v>
      </c>
      <c r="D76" s="16">
        <v>0.041666666666666664</v>
      </c>
      <c r="E76" s="36">
        <f>E77+TIME(0,55,0)</f>
        <v>0.4618055555555555</v>
      </c>
      <c r="F76" s="8">
        <v>0.08680555555555557</v>
      </c>
      <c r="G76" s="36">
        <f>G77+TIME(0,55,0)</f>
        <v>0.18055555555555555</v>
      </c>
      <c r="H76" s="8">
        <v>0.19791666666666666</v>
      </c>
      <c r="I76" s="40">
        <f>I77+TIME(0,55,0)</f>
        <v>0.29166666666666663</v>
      </c>
      <c r="J76" s="7">
        <v>0.3263888888888889</v>
      </c>
      <c r="K76" s="35">
        <f>K77+TIME(0,55,0)</f>
        <v>0.42013888888888884</v>
      </c>
      <c r="L76" s="16">
        <v>0.12847222222222224</v>
      </c>
      <c r="M76" s="35">
        <f>M77+TIME(0,55,0)</f>
        <v>0.22222222222222224</v>
      </c>
      <c r="N76" s="16">
        <v>0.3263888888888889</v>
      </c>
      <c r="O76" s="40">
        <f>O77+TIME(0,55,0)</f>
        <v>0.42013888888888884</v>
      </c>
      <c r="P76" s="7">
        <v>0.375</v>
      </c>
      <c r="Q76" s="35">
        <f>Q77+TIME(0,55,0)</f>
        <v>0.46875</v>
      </c>
      <c r="R76" s="16">
        <v>0.1875</v>
      </c>
      <c r="S76" s="35">
        <f>S77+TIME(0,55,0)</f>
        <v>0.28125</v>
      </c>
      <c r="T76" s="16">
        <v>0.375</v>
      </c>
      <c r="U76" s="36">
        <f>U77+TIME(0,55,0)</f>
        <v>0.46875</v>
      </c>
    </row>
    <row r="77" spans="1:21" ht="12">
      <c r="A77" s="33" t="s">
        <v>9</v>
      </c>
      <c r="B77" s="37">
        <f>B76+TIME(0,55,0)</f>
        <v>0.0798611111111111</v>
      </c>
      <c r="C77" s="35">
        <v>0.2534722222222222</v>
      </c>
      <c r="D77" s="35">
        <f>D76+TIME(0,55,0)</f>
        <v>0.0798611111111111</v>
      </c>
      <c r="E77" s="36">
        <v>0.4236111111111111</v>
      </c>
      <c r="F77" s="41">
        <f>F76+TIME(0,55,0)</f>
        <v>0.125</v>
      </c>
      <c r="G77" s="36">
        <v>0.1423611111111111</v>
      </c>
      <c r="H77" s="41">
        <f>H76+TIME(0,55,0)</f>
        <v>0.2361111111111111</v>
      </c>
      <c r="I77" s="40">
        <v>0.2534722222222222</v>
      </c>
      <c r="J77" s="37">
        <f>J76+TIME(0,55,0)</f>
        <v>0.3645833333333333</v>
      </c>
      <c r="K77" s="35">
        <v>0.3819444444444444</v>
      </c>
      <c r="L77" s="35">
        <f>L76+TIME(0,55,0)</f>
        <v>0.16666666666666669</v>
      </c>
      <c r="M77" s="35">
        <v>0.1840277777777778</v>
      </c>
      <c r="N77" s="35">
        <f>N76+TIME(0,55,0)</f>
        <v>0.3645833333333333</v>
      </c>
      <c r="O77" s="40">
        <v>0.3819444444444444</v>
      </c>
      <c r="P77" s="37">
        <f>P76+TIME(0,55,0)</f>
        <v>0.4131944444444444</v>
      </c>
      <c r="Q77" s="35">
        <v>0.4305555555555556</v>
      </c>
      <c r="R77" s="35">
        <f>R76+TIME(0,55,0)</f>
        <v>0.22569444444444445</v>
      </c>
      <c r="S77" s="35">
        <v>0.24305555555555555</v>
      </c>
      <c r="T77" s="35">
        <f>T76+TIME(0,55,0)</f>
        <v>0.4131944444444444</v>
      </c>
      <c r="U77" s="36">
        <v>0.4305555555555556</v>
      </c>
    </row>
    <row r="78" spans="1:21" ht="12">
      <c r="A78" s="6" t="s">
        <v>29</v>
      </c>
      <c r="B78" s="77">
        <v>27</v>
      </c>
      <c r="C78" s="78"/>
      <c r="D78" s="78"/>
      <c r="E78" s="79"/>
      <c r="F78" s="78">
        <v>27</v>
      </c>
      <c r="G78" s="79"/>
      <c r="H78" s="78">
        <v>27</v>
      </c>
      <c r="I78" s="78"/>
      <c r="J78" s="72">
        <v>27</v>
      </c>
      <c r="K78" s="50"/>
      <c r="L78" s="50"/>
      <c r="M78" s="50"/>
      <c r="N78" s="50"/>
      <c r="O78" s="81"/>
      <c r="P78" s="72">
        <v>30</v>
      </c>
      <c r="Q78" s="50"/>
      <c r="R78" s="50"/>
      <c r="S78" s="50"/>
      <c r="T78" s="50"/>
      <c r="U78" s="73"/>
    </row>
    <row r="79" spans="1:21" ht="12.75" thickBot="1">
      <c r="A79" s="2" t="s">
        <v>30</v>
      </c>
      <c r="B79" s="69" t="s">
        <v>15</v>
      </c>
      <c r="C79" s="80"/>
      <c r="D79" s="80"/>
      <c r="E79" s="70"/>
      <c r="F79" s="80" t="s">
        <v>15</v>
      </c>
      <c r="G79" s="70"/>
      <c r="H79" s="80" t="s">
        <v>15</v>
      </c>
      <c r="I79" s="80"/>
      <c r="J79" s="48" t="s">
        <v>15</v>
      </c>
      <c r="K79" s="51"/>
      <c r="L79" s="51"/>
      <c r="M79" s="51"/>
      <c r="N79" s="51"/>
      <c r="O79" s="54"/>
      <c r="P79" s="48" t="s">
        <v>15</v>
      </c>
      <c r="Q79" s="51"/>
      <c r="R79" s="51"/>
      <c r="S79" s="51"/>
      <c r="T79" s="51"/>
      <c r="U79" s="49"/>
    </row>
    <row r="80" ht="12.75" thickBot="1"/>
    <row r="81" spans="1:7" ht="12">
      <c r="A81" s="1" t="s">
        <v>20</v>
      </c>
      <c r="B81" s="26" t="s">
        <v>137</v>
      </c>
      <c r="C81" s="28" t="s">
        <v>138</v>
      </c>
      <c r="D81" s="26" t="s">
        <v>139</v>
      </c>
      <c r="E81" s="39" t="s">
        <v>140</v>
      </c>
      <c r="F81" s="26" t="s">
        <v>141</v>
      </c>
      <c r="G81" s="28" t="s">
        <v>142</v>
      </c>
    </row>
    <row r="82" spans="1:7" ht="12">
      <c r="A82" s="6" t="s">
        <v>24</v>
      </c>
      <c r="B82" s="77" t="s">
        <v>115</v>
      </c>
      <c r="C82" s="79"/>
      <c r="D82" s="77" t="s">
        <v>115</v>
      </c>
      <c r="E82" s="78"/>
      <c r="F82" s="72" t="s">
        <v>115</v>
      </c>
      <c r="G82" s="73"/>
    </row>
    <row r="83" spans="1:7" ht="12">
      <c r="A83" s="6" t="s">
        <v>19</v>
      </c>
      <c r="B83" s="77" t="s">
        <v>31</v>
      </c>
      <c r="C83" s="79"/>
      <c r="D83" s="77" t="s">
        <v>31</v>
      </c>
      <c r="E83" s="78"/>
      <c r="F83" s="72" t="s">
        <v>31</v>
      </c>
      <c r="G83" s="73"/>
    </row>
    <row r="84" spans="1:7" ht="12">
      <c r="A84" s="6" t="s">
        <v>25</v>
      </c>
      <c r="B84" s="77" t="s">
        <v>2</v>
      </c>
      <c r="C84" s="79"/>
      <c r="D84" s="77" t="s">
        <v>2</v>
      </c>
      <c r="E84" s="78"/>
      <c r="F84" s="72" t="s">
        <v>143</v>
      </c>
      <c r="G84" s="73"/>
    </row>
    <row r="85" spans="1:7" ht="12">
      <c r="A85" s="33" t="s">
        <v>0</v>
      </c>
      <c r="B85" s="7">
        <v>0.0625</v>
      </c>
      <c r="C85" s="36">
        <f>C88+TIME(1,10,0)</f>
        <v>0.16666666666666666</v>
      </c>
      <c r="D85" s="7">
        <v>0.34375</v>
      </c>
      <c r="E85" s="40">
        <f>E88+TIME(1,10,0)</f>
        <v>0.44791666666666663</v>
      </c>
      <c r="F85" s="37">
        <v>0.1875</v>
      </c>
      <c r="G85" s="36">
        <f>G86+TIME(1,5,0)</f>
        <v>0.3125</v>
      </c>
    </row>
    <row r="86" spans="1:7" ht="12">
      <c r="A86" s="74" t="s">
        <v>136</v>
      </c>
      <c r="B86" s="42"/>
      <c r="C86" s="38"/>
      <c r="D86" s="42"/>
      <c r="E86" s="43"/>
      <c r="F86" s="37">
        <f>F85+TIME(1,5,0)</f>
        <v>0.2326388888888889</v>
      </c>
      <c r="G86" s="36">
        <f>G87+TIME(0,5,0)</f>
        <v>0.2673611111111111</v>
      </c>
    </row>
    <row r="87" spans="1:7" ht="12">
      <c r="A87" s="74"/>
      <c r="B87" s="42"/>
      <c r="C87" s="38"/>
      <c r="D87" s="42"/>
      <c r="E87" s="43"/>
      <c r="F87" s="37">
        <f>F86+TIME(0,5,0)</f>
        <v>0.2361111111111111</v>
      </c>
      <c r="G87" s="36">
        <f>G88+TIME(0,15,0)</f>
        <v>0.2638888888888889</v>
      </c>
    </row>
    <row r="88" spans="1:7" ht="12">
      <c r="A88" s="33" t="s">
        <v>135</v>
      </c>
      <c r="B88" s="37">
        <f>B85+TIME(1,10,0)</f>
        <v>0.1111111111111111</v>
      </c>
      <c r="C88" s="35">
        <f>B88+TIME(0,10,0)</f>
        <v>0.11805555555555555</v>
      </c>
      <c r="D88" s="37">
        <f>D85+TIME(1,10,0)</f>
        <v>0.3923611111111111</v>
      </c>
      <c r="E88" s="40">
        <f>D88+TIME(0,10,0)</f>
        <v>0.3993055555555555</v>
      </c>
      <c r="F88" s="37">
        <f>F87+TIME(0,10,0)</f>
        <v>0.24305555555555555</v>
      </c>
      <c r="G88" s="36">
        <f>F88+TIME(0,15,0)</f>
        <v>0.2534722222222222</v>
      </c>
    </row>
    <row r="89" spans="1:7" ht="12">
      <c r="A89" s="6" t="s">
        <v>29</v>
      </c>
      <c r="B89" s="77">
        <v>12</v>
      </c>
      <c r="C89" s="79"/>
      <c r="D89" s="77">
        <v>12</v>
      </c>
      <c r="E89" s="78"/>
      <c r="F89" s="72">
        <v>12</v>
      </c>
      <c r="G89" s="73"/>
    </row>
    <row r="90" spans="1:7" ht="12.75" thickBot="1">
      <c r="A90" s="2" t="s">
        <v>30</v>
      </c>
      <c r="B90" s="69" t="s">
        <v>15</v>
      </c>
      <c r="C90" s="70"/>
      <c r="D90" s="69" t="s">
        <v>15</v>
      </c>
      <c r="E90" s="80"/>
      <c r="F90" s="48" t="s">
        <v>15</v>
      </c>
      <c r="G90" s="49"/>
    </row>
    <row r="91" ht="12.75" thickBot="1"/>
    <row r="92" spans="1:3" ht="12">
      <c r="A92" s="1" t="s">
        <v>20</v>
      </c>
      <c r="B92" s="26" t="s">
        <v>144</v>
      </c>
      <c r="C92" s="28" t="s">
        <v>145</v>
      </c>
    </row>
    <row r="93" spans="1:3" ht="12">
      <c r="A93" s="6" t="s">
        <v>24</v>
      </c>
      <c r="B93" s="77" t="s">
        <v>146</v>
      </c>
      <c r="C93" s="79"/>
    </row>
    <row r="94" spans="1:3" ht="12">
      <c r="A94" s="6" t="s">
        <v>19</v>
      </c>
      <c r="B94" s="77" t="s">
        <v>31</v>
      </c>
      <c r="C94" s="79"/>
    </row>
    <row r="95" spans="1:3" ht="12">
      <c r="A95" s="6" t="s">
        <v>25</v>
      </c>
      <c r="B95" s="77" t="s">
        <v>143</v>
      </c>
      <c r="C95" s="79"/>
    </row>
    <row r="96" spans="1:3" ht="12">
      <c r="A96" s="33" t="s">
        <v>0</v>
      </c>
      <c r="B96" s="7">
        <v>0.11805555555555557</v>
      </c>
      <c r="C96" s="36">
        <f>C97+TIME(1,0,0)</f>
        <v>0.2152777777777778</v>
      </c>
    </row>
    <row r="97" spans="1:3" ht="12">
      <c r="A97" s="33" t="s">
        <v>213</v>
      </c>
      <c r="B97" s="37">
        <f>B96+TIME(1,0,0)</f>
        <v>0.15972222222222224</v>
      </c>
      <c r="C97" s="36">
        <v>0.17361111111111113</v>
      </c>
    </row>
    <row r="98" spans="1:3" ht="12">
      <c r="A98" s="6" t="s">
        <v>29</v>
      </c>
      <c r="B98" s="77">
        <v>20</v>
      </c>
      <c r="C98" s="79"/>
    </row>
    <row r="99" spans="1:3" ht="12.75" thickBot="1">
      <c r="A99" s="2" t="s">
        <v>30</v>
      </c>
      <c r="B99" s="69" t="s">
        <v>15</v>
      </c>
      <c r="C99" s="70"/>
    </row>
    <row r="100" ht="12.75" thickBot="1"/>
    <row r="101" spans="1:7" ht="12">
      <c r="A101" s="1" t="s">
        <v>20</v>
      </c>
      <c r="B101" s="26" t="s">
        <v>150</v>
      </c>
      <c r="C101" s="39" t="s">
        <v>151</v>
      </c>
      <c r="D101" s="26" t="s">
        <v>154</v>
      </c>
      <c r="E101" s="28" t="s">
        <v>155</v>
      </c>
      <c r="F101" s="26" t="s">
        <v>148</v>
      </c>
      <c r="G101" s="28" t="s">
        <v>149</v>
      </c>
    </row>
    <row r="102" spans="1:7" ht="12">
      <c r="A102" s="6" t="s">
        <v>24</v>
      </c>
      <c r="B102" s="72" t="s">
        <v>115</v>
      </c>
      <c r="C102" s="81"/>
      <c r="D102" s="72" t="s">
        <v>115</v>
      </c>
      <c r="E102" s="73"/>
      <c r="F102" s="72" t="s">
        <v>115</v>
      </c>
      <c r="G102" s="73"/>
    </row>
    <row r="103" spans="1:7" ht="12">
      <c r="A103" s="6" t="s">
        <v>19</v>
      </c>
      <c r="B103" s="72" t="s">
        <v>31</v>
      </c>
      <c r="C103" s="81"/>
      <c r="D103" s="72" t="s">
        <v>163</v>
      </c>
      <c r="E103" s="73"/>
      <c r="F103" s="72" t="s">
        <v>31</v>
      </c>
      <c r="G103" s="73"/>
    </row>
    <row r="104" spans="1:7" ht="12">
      <c r="A104" s="6" t="s">
        <v>25</v>
      </c>
      <c r="B104" s="72" t="s">
        <v>143</v>
      </c>
      <c r="C104" s="81"/>
      <c r="D104" s="72" t="s">
        <v>164</v>
      </c>
      <c r="E104" s="73"/>
      <c r="F104" s="72" t="s">
        <v>143</v>
      </c>
      <c r="G104" s="73"/>
    </row>
    <row r="105" spans="1:7" ht="12">
      <c r="A105" s="33" t="s">
        <v>0</v>
      </c>
      <c r="B105" s="37">
        <v>0.19444444444444445</v>
      </c>
      <c r="C105" s="40">
        <f>C106+TIME(0,40,0)</f>
        <v>0.2986111111111111</v>
      </c>
      <c r="D105" s="37">
        <v>0.10416666666666667</v>
      </c>
      <c r="E105" s="36">
        <f>E108+TIME(0,55,0)</f>
        <v>0.1875</v>
      </c>
      <c r="F105" s="37">
        <v>0.09027777777777778</v>
      </c>
      <c r="G105" s="36">
        <f>G108+TIME(0,55,0)</f>
        <v>0.3680555555555555</v>
      </c>
    </row>
    <row r="106" spans="1:7" ht="12">
      <c r="A106" s="74" t="s">
        <v>10</v>
      </c>
      <c r="B106" s="37">
        <f>B105+TIME(0,40,0)</f>
        <v>0.2222222222222222</v>
      </c>
      <c r="C106" s="40">
        <f>C107+TIME(0,5,0)</f>
        <v>0.2708333333333333</v>
      </c>
      <c r="D106" s="42"/>
      <c r="E106" s="44"/>
      <c r="F106" s="18"/>
      <c r="G106" s="22"/>
    </row>
    <row r="107" spans="1:7" ht="12">
      <c r="A107" s="74"/>
      <c r="B107" s="37">
        <f>B106+TIME(0,5,0)</f>
        <v>0.22569444444444442</v>
      </c>
      <c r="C107" s="40">
        <f>C108+TIME(0,25,0)</f>
        <v>0.2673611111111111</v>
      </c>
      <c r="D107" s="42"/>
      <c r="E107" s="44"/>
      <c r="F107" s="18"/>
      <c r="G107" s="22"/>
    </row>
    <row r="108" spans="1:7" ht="12">
      <c r="A108" s="74" t="s">
        <v>13</v>
      </c>
      <c r="B108" s="37">
        <f>B107+TIME(0,25,0)</f>
        <v>0.24305555555555552</v>
      </c>
      <c r="C108" s="40">
        <v>0.25</v>
      </c>
      <c r="D108" s="37">
        <f>D105+TIME(0,55,0)</f>
        <v>0.1423611111111111</v>
      </c>
      <c r="E108" s="36">
        <v>0.14930555555555555</v>
      </c>
      <c r="F108" s="37">
        <f>F105+TIME(0,55,0)</f>
        <v>0.1284722222222222</v>
      </c>
      <c r="G108" s="36">
        <f>G109+TIME(0,15,0)</f>
        <v>0.3298611111111111</v>
      </c>
    </row>
    <row r="109" spans="1:7" ht="12">
      <c r="A109" s="74"/>
      <c r="B109" s="18"/>
      <c r="C109" s="23"/>
      <c r="D109" s="18"/>
      <c r="E109" s="22"/>
      <c r="F109" s="37">
        <f>F108+TIME(0,5,0)</f>
        <v>0.13194444444444442</v>
      </c>
      <c r="G109" s="36">
        <f>G110+TIME(0,30,0)</f>
        <v>0.3194444444444444</v>
      </c>
    </row>
    <row r="110" spans="1:7" ht="12">
      <c r="A110" s="33" t="s">
        <v>147</v>
      </c>
      <c r="B110" s="18"/>
      <c r="C110" s="23"/>
      <c r="D110" s="18"/>
      <c r="E110" s="22"/>
      <c r="F110" s="37">
        <f>F109+TIME(0,30,0)</f>
        <v>0.15277777777777776</v>
      </c>
      <c r="G110" s="36">
        <v>0.2986111111111111</v>
      </c>
    </row>
    <row r="111" spans="1:7" ht="12">
      <c r="A111" s="6" t="s">
        <v>29</v>
      </c>
      <c r="B111" s="72">
        <v>12</v>
      </c>
      <c r="C111" s="81"/>
      <c r="D111" s="72">
        <v>12</v>
      </c>
      <c r="E111" s="73"/>
      <c r="F111" s="24">
        <v>12</v>
      </c>
      <c r="G111" s="25"/>
    </row>
    <row r="112" spans="1:7" ht="12.75" thickBot="1">
      <c r="A112" s="2" t="s">
        <v>30</v>
      </c>
      <c r="B112" s="48" t="s">
        <v>15</v>
      </c>
      <c r="C112" s="54"/>
      <c r="D112" s="48" t="s">
        <v>15</v>
      </c>
      <c r="E112" s="49"/>
      <c r="F112" s="3" t="s">
        <v>15</v>
      </c>
      <c r="G112" s="4"/>
    </row>
    <row r="113" ht="12.75" thickBot="1"/>
    <row r="114" spans="1:7" ht="12">
      <c r="A114" s="1" t="s">
        <v>20</v>
      </c>
      <c r="B114" s="26" t="s">
        <v>152</v>
      </c>
      <c r="C114" s="32" t="s">
        <v>153</v>
      </c>
      <c r="D114" s="32" t="s">
        <v>152</v>
      </c>
      <c r="E114" s="32" t="s">
        <v>153</v>
      </c>
      <c r="F114" s="32" t="s">
        <v>152</v>
      </c>
      <c r="G114" s="28" t="s">
        <v>153</v>
      </c>
    </row>
    <row r="115" spans="1:7" ht="12">
      <c r="A115" s="6" t="s">
        <v>24</v>
      </c>
      <c r="B115" s="72" t="s">
        <v>115</v>
      </c>
      <c r="C115" s="50"/>
      <c r="D115" s="50"/>
      <c r="E115" s="50"/>
      <c r="F115" s="50"/>
      <c r="G115" s="73"/>
    </row>
    <row r="116" spans="1:7" ht="12">
      <c r="A116" s="6" t="s">
        <v>19</v>
      </c>
      <c r="B116" s="72" t="s">
        <v>160</v>
      </c>
      <c r="C116" s="50"/>
      <c r="D116" s="50" t="s">
        <v>162</v>
      </c>
      <c r="E116" s="50"/>
      <c r="F116" s="50" t="s">
        <v>63</v>
      </c>
      <c r="G116" s="73"/>
    </row>
    <row r="117" spans="1:7" ht="12">
      <c r="A117" s="6" t="s">
        <v>25</v>
      </c>
      <c r="B117" s="72" t="s">
        <v>161</v>
      </c>
      <c r="C117" s="50"/>
      <c r="D117" s="50" t="s">
        <v>2</v>
      </c>
      <c r="E117" s="50"/>
      <c r="F117" s="50" t="s">
        <v>161</v>
      </c>
      <c r="G117" s="73"/>
    </row>
    <row r="118" spans="1:7" ht="12">
      <c r="A118" s="33" t="s">
        <v>0</v>
      </c>
      <c r="B118" s="37">
        <v>0.06944444444444443</v>
      </c>
      <c r="C118" s="35">
        <f>C119+TIME(0,65,0)</f>
        <v>0.2222222222222222</v>
      </c>
      <c r="D118" s="35">
        <v>0.111111111111111</v>
      </c>
      <c r="E118" s="35">
        <f>E119+TIME(0,65,0)</f>
        <v>0.26388888888888845</v>
      </c>
      <c r="F118" s="35">
        <v>0.152777777777778</v>
      </c>
      <c r="G118" s="36">
        <f>G119+TIME(0,65,0)</f>
        <v>0.3055555555555554</v>
      </c>
    </row>
    <row r="119" spans="1:7" ht="12">
      <c r="A119" s="74" t="s">
        <v>4</v>
      </c>
      <c r="B119" s="37">
        <f>B118+TIME(1,5,0)</f>
        <v>0.11458333333333331</v>
      </c>
      <c r="C119" s="35">
        <f>C120+TIME(0,5,0)</f>
        <v>0.17708333333333331</v>
      </c>
      <c r="D119" s="35">
        <f>D118+TIME(1,5,0)</f>
        <v>0.1562499999999999</v>
      </c>
      <c r="E119" s="35">
        <f>E120+TIME(0,5,0)</f>
        <v>0.21874999999999956</v>
      </c>
      <c r="F119" s="35">
        <f>F118+TIME(1,5,0)</f>
        <v>0.1979166666666669</v>
      </c>
      <c r="G119" s="36">
        <f>G120+TIME(0,5,0)</f>
        <v>0.2604166666666665</v>
      </c>
    </row>
    <row r="120" spans="1:7" ht="12">
      <c r="A120" s="74"/>
      <c r="B120" s="37">
        <f>B119+TIME(0,15,0)</f>
        <v>0.12499999999999999</v>
      </c>
      <c r="C120" s="35">
        <f>C121+TIME(0,30,0)</f>
        <v>0.1736111111111111</v>
      </c>
      <c r="D120" s="35">
        <f>D119+TIME(0,15,0)</f>
        <v>0.16666666666666655</v>
      </c>
      <c r="E120" s="35">
        <f>E121+TIME(0,30,0)</f>
        <v>0.21527777777777735</v>
      </c>
      <c r="F120" s="35">
        <f>F119+TIME(0,15,0)</f>
        <v>0.20833333333333356</v>
      </c>
      <c r="G120" s="36">
        <f>G121+TIME(0,30,0)</f>
        <v>0.2569444444444443</v>
      </c>
    </row>
    <row r="121" spans="1:7" ht="12">
      <c r="A121" s="33" t="s">
        <v>6</v>
      </c>
      <c r="B121" s="37">
        <f>B120+TIME(0,30,0)</f>
        <v>0.14583333333333331</v>
      </c>
      <c r="C121" s="35">
        <v>0.15277777777777776</v>
      </c>
      <c r="D121" s="35">
        <f>D120+TIME(0,30,0)</f>
        <v>0.1874999999999999</v>
      </c>
      <c r="E121" s="35">
        <v>0.194444444444444</v>
      </c>
      <c r="F121" s="35">
        <f>F120+TIME(0,30,0)</f>
        <v>0.2291666666666669</v>
      </c>
      <c r="G121" s="36">
        <v>0.236111111111111</v>
      </c>
    </row>
    <row r="122" spans="1:7" ht="12">
      <c r="A122" s="6" t="s">
        <v>29</v>
      </c>
      <c r="B122" s="72">
        <v>12</v>
      </c>
      <c r="C122" s="50"/>
      <c r="D122" s="50"/>
      <c r="E122" s="50"/>
      <c r="F122" s="50"/>
      <c r="G122" s="73"/>
    </row>
    <row r="123" spans="1:7" ht="12.75" thickBot="1">
      <c r="A123" s="2" t="s">
        <v>30</v>
      </c>
      <c r="B123" s="48" t="s">
        <v>15</v>
      </c>
      <c r="C123" s="51"/>
      <c r="D123" s="51"/>
      <c r="E123" s="51"/>
      <c r="F123" s="51"/>
      <c r="G123" s="49"/>
    </row>
    <row r="124" spans="1:13" ht="12.75" thickBo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3" ht="12">
      <c r="A125" s="1" t="s">
        <v>20</v>
      </c>
      <c r="B125" s="26" t="s">
        <v>156</v>
      </c>
      <c r="C125" s="28" t="s">
        <v>157</v>
      </c>
    </row>
    <row r="126" spans="1:3" ht="12">
      <c r="A126" s="6" t="s">
        <v>24</v>
      </c>
      <c r="B126" s="77" t="s">
        <v>115</v>
      </c>
      <c r="C126" s="79"/>
    </row>
    <row r="127" spans="1:3" ht="12">
      <c r="A127" s="6" t="s">
        <v>19</v>
      </c>
      <c r="B127" s="77" t="s">
        <v>31</v>
      </c>
      <c r="C127" s="79"/>
    </row>
    <row r="128" spans="1:3" ht="12">
      <c r="A128" s="6" t="s">
        <v>25</v>
      </c>
      <c r="B128" s="77" t="s">
        <v>143</v>
      </c>
      <c r="C128" s="79"/>
    </row>
    <row r="129" spans="1:3" ht="12">
      <c r="A129" s="33" t="s">
        <v>0</v>
      </c>
      <c r="B129" s="7">
        <v>0.08680555555555557</v>
      </c>
      <c r="C129" s="36">
        <f>C130+TIME(0,55,0)</f>
        <v>0.1701388888888889</v>
      </c>
    </row>
    <row r="130" spans="1:3" ht="12">
      <c r="A130" s="33" t="s">
        <v>3</v>
      </c>
      <c r="B130" s="37">
        <f>B129+TIME(0,55,0)</f>
        <v>0.125</v>
      </c>
      <c r="C130" s="36">
        <v>0.13194444444444445</v>
      </c>
    </row>
    <row r="131" spans="1:3" ht="12">
      <c r="A131" s="6" t="s">
        <v>29</v>
      </c>
      <c r="B131" s="77">
        <v>12</v>
      </c>
      <c r="C131" s="79"/>
    </row>
    <row r="132" spans="1:3" ht="12.75" thickBot="1">
      <c r="A132" s="2" t="s">
        <v>30</v>
      </c>
      <c r="B132" s="69" t="s">
        <v>15</v>
      </c>
      <c r="C132" s="70"/>
    </row>
    <row r="133" ht="12.75" thickBot="1"/>
    <row r="134" spans="1:7" ht="12">
      <c r="A134" s="1" t="s">
        <v>20</v>
      </c>
      <c r="B134" s="26" t="s">
        <v>158</v>
      </c>
      <c r="C134" s="32" t="s">
        <v>159</v>
      </c>
      <c r="D134" s="32" t="s">
        <v>158</v>
      </c>
      <c r="E134" s="28" t="s">
        <v>159</v>
      </c>
      <c r="F134" s="32" t="s">
        <v>166</v>
      </c>
      <c r="G134" s="28" t="s">
        <v>167</v>
      </c>
    </row>
    <row r="135" spans="1:7" ht="12">
      <c r="A135" s="6" t="s">
        <v>24</v>
      </c>
      <c r="B135" s="72" t="s">
        <v>28</v>
      </c>
      <c r="C135" s="50"/>
      <c r="D135" s="50"/>
      <c r="E135" s="73"/>
      <c r="F135" s="78" t="s">
        <v>28</v>
      </c>
      <c r="G135" s="79"/>
    </row>
    <row r="136" spans="1:7" ht="12">
      <c r="A136" s="6" t="s">
        <v>19</v>
      </c>
      <c r="B136" s="58" t="s">
        <v>165</v>
      </c>
      <c r="C136" s="61"/>
      <c r="D136" s="61" t="s">
        <v>170</v>
      </c>
      <c r="E136" s="59"/>
      <c r="F136" s="85" t="s">
        <v>31</v>
      </c>
      <c r="G136" s="86"/>
    </row>
    <row r="137" spans="1:7" ht="12">
      <c r="A137" s="6" t="s">
        <v>25</v>
      </c>
      <c r="B137" s="72" t="s">
        <v>78</v>
      </c>
      <c r="C137" s="50"/>
      <c r="D137" s="50" t="s">
        <v>2</v>
      </c>
      <c r="E137" s="73"/>
      <c r="F137" s="78" t="s">
        <v>2</v>
      </c>
      <c r="G137" s="79"/>
    </row>
    <row r="138" spans="1:7" ht="12">
      <c r="A138" s="33" t="s">
        <v>9</v>
      </c>
      <c r="B138" s="7">
        <v>0.34375</v>
      </c>
      <c r="C138" s="35">
        <f>C139+TIME(1,15,0)</f>
        <v>0.32638888888888884</v>
      </c>
      <c r="D138" s="16">
        <v>0.34375</v>
      </c>
      <c r="E138" s="36">
        <f>E139+TIME(1,15,0)</f>
        <v>0.32638888888888884</v>
      </c>
      <c r="F138" s="8">
        <v>0.10069444444444443</v>
      </c>
      <c r="G138" s="36">
        <f>G139+TIME(1,15,0)</f>
        <v>0.2326388888888889</v>
      </c>
    </row>
    <row r="139" spans="1:7" ht="12">
      <c r="A139" s="33" t="s">
        <v>16</v>
      </c>
      <c r="B139" s="37">
        <f>B138+TIME(1,15,0)</f>
        <v>0.3958333333333333</v>
      </c>
      <c r="C139" s="35">
        <v>0.2743055555555555</v>
      </c>
      <c r="D139" s="35">
        <f>D138+TIME(1,15,0)</f>
        <v>0.3958333333333333</v>
      </c>
      <c r="E139" s="36">
        <v>0.2743055555555555</v>
      </c>
      <c r="F139" s="41">
        <f>F138+TIME(1,15,0)</f>
        <v>0.15277777777777776</v>
      </c>
      <c r="G139" s="36">
        <v>0.18055555555555555</v>
      </c>
    </row>
    <row r="140" spans="1:7" ht="12">
      <c r="A140" s="6" t="s">
        <v>29</v>
      </c>
      <c r="B140" s="72">
        <v>30</v>
      </c>
      <c r="C140" s="50"/>
      <c r="D140" s="50"/>
      <c r="E140" s="73"/>
      <c r="F140" s="78">
        <v>27</v>
      </c>
      <c r="G140" s="79"/>
    </row>
    <row r="141" spans="1:7" ht="12.75" thickBot="1">
      <c r="A141" s="2" t="s">
        <v>30</v>
      </c>
      <c r="B141" s="48" t="s">
        <v>15</v>
      </c>
      <c r="C141" s="51"/>
      <c r="D141" s="51"/>
      <c r="E141" s="49"/>
      <c r="F141" s="80" t="s">
        <v>15</v>
      </c>
      <c r="G141" s="70"/>
    </row>
    <row r="142" ht="12.75" thickBot="1"/>
    <row r="143" spans="1:17" ht="12">
      <c r="A143" s="1" t="s">
        <v>20</v>
      </c>
      <c r="B143" s="26" t="s">
        <v>172</v>
      </c>
      <c r="C143" s="28" t="s">
        <v>173</v>
      </c>
      <c r="D143" s="26" t="s">
        <v>221</v>
      </c>
      <c r="E143" s="28" t="s">
        <v>222</v>
      </c>
      <c r="F143" s="26" t="s">
        <v>226</v>
      </c>
      <c r="G143" s="39" t="s">
        <v>227</v>
      </c>
      <c r="H143" s="26" t="s">
        <v>113</v>
      </c>
      <c r="I143" s="39" t="s">
        <v>114</v>
      </c>
      <c r="J143" s="26" t="s">
        <v>117</v>
      </c>
      <c r="K143" s="28" t="s">
        <v>118</v>
      </c>
      <c r="L143" s="29" t="s">
        <v>119</v>
      </c>
      <c r="M143" s="39" t="s">
        <v>120</v>
      </c>
      <c r="N143" s="26" t="s">
        <v>121</v>
      </c>
      <c r="O143" s="28" t="s">
        <v>122</v>
      </c>
      <c r="P143" s="26" t="s">
        <v>228</v>
      </c>
      <c r="Q143" s="28" t="s">
        <v>229</v>
      </c>
    </row>
    <row r="144" spans="1:17" ht="12">
      <c r="A144" s="6" t="s">
        <v>24</v>
      </c>
      <c r="B144" s="77" t="s">
        <v>115</v>
      </c>
      <c r="C144" s="79"/>
      <c r="D144" s="77" t="s">
        <v>115</v>
      </c>
      <c r="E144" s="79"/>
      <c r="F144" s="77" t="s">
        <v>115</v>
      </c>
      <c r="G144" s="78"/>
      <c r="H144" s="72" t="s">
        <v>115</v>
      </c>
      <c r="I144" s="81"/>
      <c r="J144" s="72" t="s">
        <v>115</v>
      </c>
      <c r="K144" s="73"/>
      <c r="L144" s="52" t="s">
        <v>115</v>
      </c>
      <c r="M144" s="81"/>
      <c r="N144" s="72" t="s">
        <v>115</v>
      </c>
      <c r="O144" s="73"/>
      <c r="P144" s="77" t="s">
        <v>115</v>
      </c>
      <c r="Q144" s="79"/>
    </row>
    <row r="145" spans="1:17" ht="12">
      <c r="A145" s="6" t="s">
        <v>19</v>
      </c>
      <c r="B145" s="77" t="s">
        <v>31</v>
      </c>
      <c r="C145" s="79"/>
      <c r="D145" s="72" t="s">
        <v>225</v>
      </c>
      <c r="E145" s="73"/>
      <c r="F145" s="72" t="s">
        <v>31</v>
      </c>
      <c r="G145" s="81"/>
      <c r="H145" s="58" t="s">
        <v>31</v>
      </c>
      <c r="I145" s="83"/>
      <c r="J145" s="58" t="s">
        <v>31</v>
      </c>
      <c r="K145" s="59"/>
      <c r="L145" s="84" t="s">
        <v>31</v>
      </c>
      <c r="M145" s="83"/>
      <c r="N145" s="58" t="s">
        <v>31</v>
      </c>
      <c r="O145" s="59"/>
      <c r="P145" s="72" t="s">
        <v>31</v>
      </c>
      <c r="Q145" s="73"/>
    </row>
    <row r="146" spans="1:17" ht="12">
      <c r="A146" s="6" t="s">
        <v>25</v>
      </c>
      <c r="B146" s="72">
        <v>3.6</v>
      </c>
      <c r="C146" s="73"/>
      <c r="D146" s="72" t="s">
        <v>2</v>
      </c>
      <c r="E146" s="73"/>
      <c r="F146" s="72">
        <v>3.6</v>
      </c>
      <c r="G146" s="81"/>
      <c r="H146" s="72" t="s">
        <v>2</v>
      </c>
      <c r="I146" s="81"/>
      <c r="J146" s="72" t="s">
        <v>2</v>
      </c>
      <c r="K146" s="73"/>
      <c r="L146" s="52" t="s">
        <v>2</v>
      </c>
      <c r="M146" s="81"/>
      <c r="N146" s="72" t="s">
        <v>2</v>
      </c>
      <c r="O146" s="73"/>
      <c r="P146" s="72" t="s">
        <v>62</v>
      </c>
      <c r="Q146" s="73"/>
    </row>
    <row r="147" spans="1:17" ht="12">
      <c r="A147" s="33" t="s">
        <v>1</v>
      </c>
      <c r="B147" s="18"/>
      <c r="C147" s="22"/>
      <c r="D147" s="37">
        <f>D150+TIME(0,105,0)</f>
        <v>0.4097222222222222</v>
      </c>
      <c r="E147" s="36">
        <v>0.4166666666666667</v>
      </c>
      <c r="F147" s="42"/>
      <c r="G147" s="43"/>
      <c r="H147" s="7">
        <v>0.23611111111111113</v>
      </c>
      <c r="I147" s="40">
        <f>I150+TIME(0,50,0)</f>
        <v>0.3263888888888889</v>
      </c>
      <c r="J147" s="7">
        <v>0.07291666666666667</v>
      </c>
      <c r="K147" s="36">
        <f>K150+TIME(0,50,0)</f>
        <v>0.1597222222222222</v>
      </c>
      <c r="L147" s="8">
        <v>0.3055555555555555</v>
      </c>
      <c r="M147" s="40">
        <f>M150+TIME(0,50,0)</f>
        <v>0.3819444444444445</v>
      </c>
      <c r="N147" s="7">
        <v>0.3819444444444444</v>
      </c>
      <c r="O147" s="36">
        <f>O150+TIME(0,50,0)</f>
        <v>0.4583333333333333</v>
      </c>
      <c r="P147" s="37">
        <f>P148+TIME(0,45,0)</f>
        <v>0.1909722222222222</v>
      </c>
      <c r="Q147" s="36">
        <v>0.19791666666666666</v>
      </c>
    </row>
    <row r="148" spans="1:17" ht="12">
      <c r="A148" s="55" t="s">
        <v>5</v>
      </c>
      <c r="B148" s="18"/>
      <c r="C148" s="22"/>
      <c r="D148" s="42"/>
      <c r="E148" s="44"/>
      <c r="F148" s="42"/>
      <c r="G148" s="43"/>
      <c r="H148" s="17"/>
      <c r="I148" s="43"/>
      <c r="J148" s="17"/>
      <c r="K148" s="44"/>
      <c r="L148" s="9"/>
      <c r="M148" s="43"/>
      <c r="N148" s="17"/>
      <c r="O148" s="44"/>
      <c r="P148" s="37">
        <f>P149+TIME(0,5,0)</f>
        <v>0.1597222222222222</v>
      </c>
      <c r="Q148" s="36">
        <f>Q147+TIME(0,45,0)</f>
        <v>0.22916666666666666</v>
      </c>
    </row>
    <row r="149" spans="1:17" ht="12">
      <c r="A149" s="56"/>
      <c r="B149" s="18"/>
      <c r="C149" s="22"/>
      <c r="D149" s="42"/>
      <c r="E149" s="44"/>
      <c r="F149" s="42"/>
      <c r="G149" s="43"/>
      <c r="H149" s="17"/>
      <c r="I149" s="43"/>
      <c r="J149" s="17"/>
      <c r="K149" s="44"/>
      <c r="L149" s="9"/>
      <c r="M149" s="43"/>
      <c r="N149" s="17"/>
      <c r="O149" s="44"/>
      <c r="P149" s="37">
        <f>P150+TIME(0,60,0)</f>
        <v>0.15625</v>
      </c>
      <c r="Q149" s="36">
        <f>Q148+TIME(0,5,0)</f>
        <v>0.23263888888888887</v>
      </c>
    </row>
    <row r="150" spans="1:17" ht="12">
      <c r="A150" s="55" t="s">
        <v>9</v>
      </c>
      <c r="B150" s="18"/>
      <c r="C150" s="22"/>
      <c r="D150" s="37">
        <f>D151+TIME(0,10,0)</f>
        <v>0.3368055555555555</v>
      </c>
      <c r="E150" s="36">
        <f>E147+TIME(0,100,0)</f>
        <v>0.48611111111111116</v>
      </c>
      <c r="F150" s="42"/>
      <c r="G150" s="43"/>
      <c r="H150" s="37">
        <f>H147+TIME(0,50,0)</f>
        <v>0.27083333333333337</v>
      </c>
      <c r="I150" s="40">
        <v>0.2916666666666667</v>
      </c>
      <c r="J150" s="37">
        <f>J147+TIME(0,50,0)</f>
        <v>0.1076388888888889</v>
      </c>
      <c r="K150" s="36">
        <v>0.125</v>
      </c>
      <c r="L150" s="41">
        <f>L147+TIME(0,50,0)</f>
        <v>0.34027777777777773</v>
      </c>
      <c r="M150" s="40">
        <v>0.34722222222222227</v>
      </c>
      <c r="N150" s="37">
        <f>N147+TIME(0,50,0)</f>
        <v>0.41666666666666663</v>
      </c>
      <c r="O150" s="36">
        <v>0.4236111111111111</v>
      </c>
      <c r="P150" s="37">
        <f>P151+TIME(0,10,0)</f>
        <v>0.11458333333333334</v>
      </c>
      <c r="Q150" s="36">
        <f>Q147+TIME(0,60,0)</f>
        <v>0.23958333333333331</v>
      </c>
    </row>
    <row r="151" spans="1:17" ht="12">
      <c r="A151" s="56"/>
      <c r="B151" s="37">
        <v>0.1076388888888889</v>
      </c>
      <c r="C151" s="36">
        <f>C152+TIME(0,25,0)</f>
        <v>0.24652777777777776</v>
      </c>
      <c r="D151" s="37">
        <f>D152+TIME(0,25,0)</f>
        <v>0.3298611111111111</v>
      </c>
      <c r="E151" s="36">
        <f>E150+TIME(0,10,0)</f>
        <v>0.4930555555555556</v>
      </c>
      <c r="F151" s="37">
        <f>F152+TIME(0,25,0)</f>
        <v>0.09722222222222221</v>
      </c>
      <c r="G151" s="40">
        <v>0.2569444444444445</v>
      </c>
      <c r="H151" s="18"/>
      <c r="I151" s="23"/>
      <c r="J151" s="18"/>
      <c r="K151" s="22"/>
      <c r="L151" s="19"/>
      <c r="M151" s="23"/>
      <c r="N151" s="18"/>
      <c r="O151" s="22"/>
      <c r="P151" s="37">
        <f>P152+TIME(0,25,0)</f>
        <v>0.1076388888888889</v>
      </c>
      <c r="Q151" s="36">
        <f>Q150+TIME(0,5,0)</f>
        <v>0.24305555555555552</v>
      </c>
    </row>
    <row r="152" spans="1:17" ht="12">
      <c r="A152" s="74" t="s">
        <v>123</v>
      </c>
      <c r="B152" s="37">
        <f>B151+TIME(0,25,0)</f>
        <v>0.125</v>
      </c>
      <c r="C152" s="36">
        <f>C153+TIME(0,10,0)</f>
        <v>0.22916666666666666</v>
      </c>
      <c r="D152" s="37">
        <v>0.3125</v>
      </c>
      <c r="E152" s="36">
        <f>E151+TIME(0,25,0)</f>
        <v>0.5104166666666667</v>
      </c>
      <c r="F152" s="21">
        <v>0.0798611111111111</v>
      </c>
      <c r="G152" s="40">
        <f>G151+TIME(0,25,0)</f>
        <v>0.2743055555555556</v>
      </c>
      <c r="H152" s="18"/>
      <c r="I152" s="23"/>
      <c r="J152" s="18"/>
      <c r="K152" s="22"/>
      <c r="L152" s="19"/>
      <c r="M152" s="23"/>
      <c r="N152" s="18"/>
      <c r="O152" s="22"/>
      <c r="P152" s="37">
        <v>0.09027777777777778</v>
      </c>
      <c r="Q152" s="36">
        <f>Q151+TIME(0,25,0)</f>
        <v>0.26041666666666663</v>
      </c>
    </row>
    <row r="153" spans="1:17" ht="12">
      <c r="A153" s="74"/>
      <c r="B153" s="37">
        <f>B152+TIME(0,10,0)</f>
        <v>0.13194444444444445</v>
      </c>
      <c r="C153" s="36">
        <f>C154+TIME(0,60,0)</f>
        <v>0.2222222222222222</v>
      </c>
      <c r="D153" s="42"/>
      <c r="E153" s="44"/>
      <c r="F153" s="42"/>
      <c r="G153" s="43"/>
      <c r="H153" s="18"/>
      <c r="I153" s="23"/>
      <c r="J153" s="18"/>
      <c r="K153" s="22"/>
      <c r="L153" s="19"/>
      <c r="M153" s="23"/>
      <c r="N153" s="18"/>
      <c r="O153" s="22"/>
      <c r="P153" s="42"/>
      <c r="Q153" s="44"/>
    </row>
    <row r="154" spans="1:17" ht="12">
      <c r="A154" s="33" t="s">
        <v>171</v>
      </c>
      <c r="B154" s="37">
        <f>B153+TIME(0,60,0)</f>
        <v>0.1736111111111111</v>
      </c>
      <c r="C154" s="36">
        <v>0.18055555555555555</v>
      </c>
      <c r="D154" s="42"/>
      <c r="E154" s="44"/>
      <c r="F154" s="42"/>
      <c r="G154" s="43"/>
      <c r="H154" s="18"/>
      <c r="I154" s="23"/>
      <c r="J154" s="18"/>
      <c r="K154" s="22"/>
      <c r="L154" s="19"/>
      <c r="M154" s="23"/>
      <c r="N154" s="18"/>
      <c r="O154" s="22"/>
      <c r="P154" s="42"/>
      <c r="Q154" s="44"/>
    </row>
    <row r="155" spans="1:17" ht="12">
      <c r="A155" s="6" t="s">
        <v>29</v>
      </c>
      <c r="B155" s="77">
        <v>12</v>
      </c>
      <c r="C155" s="79"/>
      <c r="D155" s="77">
        <v>12</v>
      </c>
      <c r="E155" s="79"/>
      <c r="F155" s="77">
        <v>12</v>
      </c>
      <c r="G155" s="78"/>
      <c r="H155" s="72">
        <v>0</v>
      </c>
      <c r="I155" s="81"/>
      <c r="J155" s="72">
        <v>12</v>
      </c>
      <c r="K155" s="73"/>
      <c r="L155" s="52">
        <v>12</v>
      </c>
      <c r="M155" s="81"/>
      <c r="N155" s="72">
        <v>12</v>
      </c>
      <c r="O155" s="73"/>
      <c r="P155" s="77">
        <v>12</v>
      </c>
      <c r="Q155" s="79"/>
    </row>
    <row r="156" spans="1:17" ht="12.75" thickBot="1">
      <c r="A156" s="2" t="s">
        <v>30</v>
      </c>
      <c r="B156" s="69" t="s">
        <v>15</v>
      </c>
      <c r="C156" s="70"/>
      <c r="D156" s="69" t="s">
        <v>15</v>
      </c>
      <c r="E156" s="70"/>
      <c r="F156" s="69" t="s">
        <v>15</v>
      </c>
      <c r="G156" s="80"/>
      <c r="H156" s="48" t="s">
        <v>116</v>
      </c>
      <c r="I156" s="54"/>
      <c r="J156" s="48" t="s">
        <v>15</v>
      </c>
      <c r="K156" s="49"/>
      <c r="L156" s="60" t="s">
        <v>15</v>
      </c>
      <c r="M156" s="54"/>
      <c r="N156" s="48" t="s">
        <v>15</v>
      </c>
      <c r="O156" s="49"/>
      <c r="P156" s="69" t="s">
        <v>15</v>
      </c>
      <c r="Q156" s="70"/>
    </row>
    <row r="157" ht="12"/>
    <row r="158" ht="12.75" thickBot="1"/>
    <row r="159" spans="1:17" ht="12">
      <c r="A159" s="1" t="s">
        <v>20</v>
      </c>
      <c r="B159" s="26" t="s">
        <v>183</v>
      </c>
      <c r="C159" s="28" t="s">
        <v>184</v>
      </c>
      <c r="D159" s="29" t="s">
        <v>187</v>
      </c>
      <c r="E159" s="39" t="s">
        <v>188</v>
      </c>
      <c r="F159" s="26" t="s">
        <v>189</v>
      </c>
      <c r="G159" s="28" t="s">
        <v>190</v>
      </c>
      <c r="H159" s="26" t="s">
        <v>185</v>
      </c>
      <c r="I159" s="32" t="s">
        <v>186</v>
      </c>
      <c r="J159" s="32" t="s">
        <v>185</v>
      </c>
      <c r="K159" s="32" t="s">
        <v>186</v>
      </c>
      <c r="L159" s="32" t="s">
        <v>185</v>
      </c>
      <c r="M159" s="28" t="s">
        <v>186</v>
      </c>
      <c r="N159" s="29" t="s">
        <v>200</v>
      </c>
      <c r="O159" s="28" t="s">
        <v>201</v>
      </c>
      <c r="P159" s="26" t="s">
        <v>223</v>
      </c>
      <c r="Q159" s="28" t="s">
        <v>224</v>
      </c>
    </row>
    <row r="160" spans="1:17" ht="12">
      <c r="A160" s="6" t="s">
        <v>24</v>
      </c>
      <c r="B160" s="72" t="s">
        <v>115</v>
      </c>
      <c r="C160" s="73"/>
      <c r="D160" s="52" t="s">
        <v>115</v>
      </c>
      <c r="E160" s="81"/>
      <c r="F160" s="72" t="s">
        <v>115</v>
      </c>
      <c r="G160" s="73"/>
      <c r="H160" s="72" t="s">
        <v>115</v>
      </c>
      <c r="I160" s="50"/>
      <c r="J160" s="50"/>
      <c r="K160" s="50"/>
      <c r="L160" s="50"/>
      <c r="M160" s="73"/>
      <c r="N160" s="52" t="s">
        <v>115</v>
      </c>
      <c r="O160" s="73"/>
      <c r="P160" s="72" t="s">
        <v>115</v>
      </c>
      <c r="Q160" s="73"/>
    </row>
    <row r="161" spans="1:17" ht="12">
      <c r="A161" s="6" t="s">
        <v>19</v>
      </c>
      <c r="B161" s="72" t="s">
        <v>31</v>
      </c>
      <c r="C161" s="73"/>
      <c r="D161" s="52" t="s">
        <v>31</v>
      </c>
      <c r="E161" s="81"/>
      <c r="F161" s="72" t="s">
        <v>191</v>
      </c>
      <c r="G161" s="73"/>
      <c r="H161" s="72" t="s">
        <v>202</v>
      </c>
      <c r="I161" s="50"/>
      <c r="J161" s="50" t="s">
        <v>96</v>
      </c>
      <c r="K161" s="50"/>
      <c r="L161" s="50" t="s">
        <v>203</v>
      </c>
      <c r="M161" s="73"/>
      <c r="N161" s="52" t="s">
        <v>96</v>
      </c>
      <c r="O161" s="73"/>
      <c r="P161" s="72" t="s">
        <v>31</v>
      </c>
      <c r="Q161" s="73"/>
    </row>
    <row r="162" spans="1:17" ht="12">
      <c r="A162" s="6" t="s">
        <v>25</v>
      </c>
      <c r="B162" s="72" t="s">
        <v>2</v>
      </c>
      <c r="C162" s="73"/>
      <c r="D162" s="52" t="s">
        <v>2</v>
      </c>
      <c r="E162" s="81"/>
      <c r="F162" s="72" t="s">
        <v>2</v>
      </c>
      <c r="G162" s="73"/>
      <c r="H162" s="72" t="s">
        <v>2</v>
      </c>
      <c r="I162" s="50"/>
      <c r="J162" s="50"/>
      <c r="K162" s="50"/>
      <c r="L162" s="50"/>
      <c r="M162" s="73"/>
      <c r="N162" s="52" t="s">
        <v>2</v>
      </c>
      <c r="O162" s="73"/>
      <c r="P162" s="72">
        <v>1.5</v>
      </c>
      <c r="Q162" s="73"/>
    </row>
    <row r="163" spans="1:17" ht="12">
      <c r="A163" s="33" t="s">
        <v>174</v>
      </c>
      <c r="B163" s="37">
        <v>0.0798611111111111</v>
      </c>
      <c r="C163" s="36">
        <f>C164+TIME(0,30,0)</f>
        <v>0.25347222222222215</v>
      </c>
      <c r="D163" s="41">
        <v>0.06944444444444443</v>
      </c>
      <c r="E163" s="40">
        <f>E164+TIME(0,30,0)</f>
        <v>0.2048611111111111</v>
      </c>
      <c r="F163" s="37">
        <v>0.4270833333333333</v>
      </c>
      <c r="G163" s="36">
        <f>G164+TIME(0,30,0)</f>
        <v>0.5069444444444444</v>
      </c>
      <c r="H163" s="37">
        <v>0.09375</v>
      </c>
      <c r="I163" s="35">
        <f>I164+TIME(0,30,0)</f>
        <v>0.25</v>
      </c>
      <c r="J163" s="35">
        <v>0.09375</v>
      </c>
      <c r="K163" s="35">
        <f>K164+TIME(0,30,0)</f>
        <v>0.32986111111111105</v>
      </c>
      <c r="L163" s="35">
        <v>0.09375</v>
      </c>
      <c r="M163" s="36">
        <f>M164+TIME(0,30,0)</f>
        <v>0.25</v>
      </c>
      <c r="N163" s="46"/>
      <c r="O163" s="44"/>
      <c r="P163" s="42"/>
      <c r="Q163" s="44"/>
    </row>
    <row r="164" spans="1:17" ht="12">
      <c r="A164" s="74" t="s">
        <v>8</v>
      </c>
      <c r="B164" s="37">
        <f>B163+TIME(0,30,0)</f>
        <v>0.10069444444444443</v>
      </c>
      <c r="C164" s="36">
        <f>C165+TIME(0,5,0)</f>
        <v>0.23263888888888884</v>
      </c>
      <c r="D164" s="41">
        <f>D163+TIME(0,30,0)</f>
        <v>0.09027777777777776</v>
      </c>
      <c r="E164" s="40">
        <f>E165+TIME(0,5,0)</f>
        <v>0.18402777777777776</v>
      </c>
      <c r="F164" s="37">
        <f>F163+TIME(0,30,0)</f>
        <v>0.44791666666666663</v>
      </c>
      <c r="G164" s="36">
        <f>G165+TIME(0,5,0)</f>
        <v>0.4861111111111111</v>
      </c>
      <c r="H164" s="37">
        <f>H163+TIME(0,30,0)</f>
        <v>0.11458333333333333</v>
      </c>
      <c r="I164" s="35">
        <f>I165+TIME(0,5,0)</f>
        <v>0.22916666666666669</v>
      </c>
      <c r="J164" s="35">
        <f>J163+TIME(0,30,0)</f>
        <v>0.11458333333333333</v>
      </c>
      <c r="K164" s="35">
        <f>K165+TIME(0,10,0)</f>
        <v>0.30902777777777773</v>
      </c>
      <c r="L164" s="35">
        <f>L163+TIME(0,30,0)</f>
        <v>0.11458333333333333</v>
      </c>
      <c r="M164" s="36">
        <f>M165+TIME(0,5,0)</f>
        <v>0.22916666666666669</v>
      </c>
      <c r="N164" s="46"/>
      <c r="O164" s="44"/>
      <c r="P164" s="42"/>
      <c r="Q164" s="44"/>
    </row>
    <row r="165" spans="1:17" ht="12">
      <c r="A165" s="74"/>
      <c r="B165" s="37">
        <f aca="true" t="shared" si="0" ref="B165:B170">B164+TIME(0,10,0)</f>
        <v>0.10763888888888888</v>
      </c>
      <c r="C165" s="36">
        <f>C166+TIME(0,20,0)</f>
        <v>0.22916666666666663</v>
      </c>
      <c r="D165" s="41">
        <f>D164+TIME(0,5,0)</f>
        <v>0.09374999999999999</v>
      </c>
      <c r="E165" s="40">
        <f>E166+TIME(0,20,0)</f>
        <v>0.18055555555555555</v>
      </c>
      <c r="F165" s="37">
        <f>F164+TIME(0,5,0)</f>
        <v>0.45138888888888884</v>
      </c>
      <c r="G165" s="36">
        <f>G166+TIME(0,20,0)</f>
        <v>0.4826388888888889</v>
      </c>
      <c r="H165" s="37">
        <f>H164+TIME(0,10,0)</f>
        <v>0.12152777777777778</v>
      </c>
      <c r="I165" s="35">
        <f>I166+TIME(0,20,0)</f>
        <v>0.22569444444444448</v>
      </c>
      <c r="J165" s="35">
        <f>J164+TIME(0,10,0)</f>
        <v>0.12152777777777778</v>
      </c>
      <c r="K165" s="35">
        <f>K166+TIME(0,20,0)</f>
        <v>0.3020833333333333</v>
      </c>
      <c r="L165" s="35">
        <f>L164+TIME(0,10,0)</f>
        <v>0.12152777777777778</v>
      </c>
      <c r="M165" s="36">
        <f>M166+TIME(0,20,0)</f>
        <v>0.22569444444444448</v>
      </c>
      <c r="N165" s="46"/>
      <c r="O165" s="44"/>
      <c r="P165" s="42"/>
      <c r="Q165" s="44"/>
    </row>
    <row r="166" spans="1:17" ht="12">
      <c r="A166" s="74" t="s">
        <v>7</v>
      </c>
      <c r="B166" s="37">
        <f>B165+TIME(0,15,0)</f>
        <v>0.11805555555555555</v>
      </c>
      <c r="C166" s="36">
        <f>C167+TIME(0,5,0)</f>
        <v>0.21527777777777773</v>
      </c>
      <c r="D166" s="41">
        <f>D165+TIME(0,15,0)</f>
        <v>0.10416666666666666</v>
      </c>
      <c r="E166" s="40">
        <f>E167+TIME(0,10,0)</f>
        <v>0.16666666666666666</v>
      </c>
      <c r="F166" s="37">
        <f>F165+TIME(0,15,0)</f>
        <v>0.4618055555555555</v>
      </c>
      <c r="G166" s="36">
        <v>0.46875</v>
      </c>
      <c r="H166" s="37">
        <f>H165+TIME(0,15,0)</f>
        <v>0.13194444444444445</v>
      </c>
      <c r="I166" s="35">
        <f>I167+TIME(0,10,0)</f>
        <v>0.21180555555555558</v>
      </c>
      <c r="J166" s="35">
        <f>J165+TIME(0,15,0)</f>
        <v>0.13194444444444445</v>
      </c>
      <c r="K166" s="35">
        <f>K167+TIME(0,10,0)</f>
        <v>0.2881944444444444</v>
      </c>
      <c r="L166" s="35">
        <f>L165+TIME(0,15,0)</f>
        <v>0.13194444444444445</v>
      </c>
      <c r="M166" s="36">
        <f>M167+TIME(0,10,0)</f>
        <v>0.21180555555555558</v>
      </c>
      <c r="N166" s="46"/>
      <c r="O166" s="44"/>
      <c r="P166" s="42"/>
      <c r="Q166" s="44"/>
    </row>
    <row r="167" spans="1:17" ht="12">
      <c r="A167" s="74"/>
      <c r="B167" s="37">
        <f t="shared" si="0"/>
        <v>0.125</v>
      </c>
      <c r="C167" s="36">
        <f>C168+TIME(0,20,0)</f>
        <v>0.21180555555555552</v>
      </c>
      <c r="D167" s="41">
        <f>D166+TIME(0,5,0)</f>
        <v>0.10763888888888888</v>
      </c>
      <c r="E167" s="40">
        <f>E168+TIME(0,20,0)</f>
        <v>0.1597222222222222</v>
      </c>
      <c r="F167" s="42"/>
      <c r="G167" s="44"/>
      <c r="H167" s="37">
        <f>H166+TIME(0,5,0)</f>
        <v>0.13541666666666666</v>
      </c>
      <c r="I167" s="35">
        <f>I174+TIME(0,45,0)</f>
        <v>0.20486111111111113</v>
      </c>
      <c r="J167" s="35">
        <f>J166+TIME(0,5,0)</f>
        <v>0.13541666666666666</v>
      </c>
      <c r="K167" s="35">
        <f>K174+TIME(0,45,0)</f>
        <v>0.28125</v>
      </c>
      <c r="L167" s="35">
        <f>L166+TIME(0,5,0)</f>
        <v>0.13541666666666666</v>
      </c>
      <c r="M167" s="36">
        <f>M174+TIME(0,45,0)</f>
        <v>0.20486111111111113</v>
      </c>
      <c r="N167" s="41">
        <v>0.21180555555555555</v>
      </c>
      <c r="O167" s="36">
        <f>O174+TIME(0,45,0)</f>
        <v>0.20486111111111113</v>
      </c>
      <c r="P167" s="37">
        <f>P172+TIME(0,35,0)</f>
        <v>0.2638888888888889</v>
      </c>
      <c r="Q167" s="36">
        <v>0.2708333333333333</v>
      </c>
    </row>
    <row r="168" spans="1:17" ht="12">
      <c r="A168" s="74" t="s">
        <v>12</v>
      </c>
      <c r="B168" s="37">
        <f>B167+TIME(0,15,0)</f>
        <v>0.13541666666666666</v>
      </c>
      <c r="C168" s="36">
        <f>C169+TIME(0,5,0)</f>
        <v>0.19791666666666663</v>
      </c>
      <c r="D168" s="41">
        <f>D167+TIME(0,15,0)</f>
        <v>0.11805555555555555</v>
      </c>
      <c r="E168" s="40">
        <f>E169+TIME(0,5,0)</f>
        <v>0.14583333333333331</v>
      </c>
      <c r="F168" s="42"/>
      <c r="G168" s="44"/>
      <c r="H168" s="18"/>
      <c r="I168" s="20"/>
      <c r="J168" s="20"/>
      <c r="K168" s="20"/>
      <c r="L168" s="20"/>
      <c r="M168" s="22"/>
      <c r="N168" s="19"/>
      <c r="O168" s="22"/>
      <c r="P168" s="42"/>
      <c r="Q168" s="44"/>
    </row>
    <row r="169" spans="1:17" ht="12">
      <c r="A169" s="74"/>
      <c r="B169" s="37">
        <f>B168+TIME(0,5,0)</f>
        <v>0.13888888888888887</v>
      </c>
      <c r="C169" s="36">
        <f>C170+TIME(0,10,0)</f>
        <v>0.19444444444444442</v>
      </c>
      <c r="D169" s="41">
        <f>D168+TIME(0,5,0)</f>
        <v>0.12152777777777778</v>
      </c>
      <c r="E169" s="40">
        <f>E170+TIME(0,10,0)</f>
        <v>0.1423611111111111</v>
      </c>
      <c r="F169" s="42"/>
      <c r="G169" s="44"/>
      <c r="H169" s="18"/>
      <c r="I169" s="20"/>
      <c r="J169" s="20"/>
      <c r="K169" s="20"/>
      <c r="L169" s="20"/>
      <c r="M169" s="22"/>
      <c r="N169" s="19"/>
      <c r="O169" s="22"/>
      <c r="P169" s="42"/>
      <c r="Q169" s="44"/>
    </row>
    <row r="170" spans="1:17" ht="12">
      <c r="A170" s="74" t="s">
        <v>181</v>
      </c>
      <c r="B170" s="37">
        <f t="shared" si="0"/>
        <v>0.14583333333333331</v>
      </c>
      <c r="C170" s="36">
        <f>C171+TIME(0,5,0)</f>
        <v>0.18749999999999997</v>
      </c>
      <c r="D170" s="41">
        <f>D169+TIME(0,10,0)</f>
        <v>0.1284722222222222</v>
      </c>
      <c r="E170" s="40">
        <v>0.13541666666666666</v>
      </c>
      <c r="F170" s="42"/>
      <c r="G170" s="44"/>
      <c r="H170" s="18"/>
      <c r="I170" s="20"/>
      <c r="J170" s="20"/>
      <c r="K170" s="20"/>
      <c r="L170" s="20"/>
      <c r="M170" s="22"/>
      <c r="N170" s="19"/>
      <c r="O170" s="22"/>
      <c r="P170" s="42"/>
      <c r="Q170" s="44"/>
    </row>
    <row r="171" spans="1:17" ht="12">
      <c r="A171" s="74"/>
      <c r="B171" s="37">
        <f>B170+TIME(0,5,0)</f>
        <v>0.14930555555555552</v>
      </c>
      <c r="C171" s="36">
        <f>C172+TIME(0,20,0)</f>
        <v>0.18402777777777776</v>
      </c>
      <c r="D171" s="46"/>
      <c r="E171" s="43"/>
      <c r="F171" s="42"/>
      <c r="G171" s="44"/>
      <c r="H171" s="18"/>
      <c r="I171" s="20"/>
      <c r="J171" s="20"/>
      <c r="K171" s="20"/>
      <c r="L171" s="20"/>
      <c r="M171" s="22"/>
      <c r="N171" s="19"/>
      <c r="O171" s="22"/>
      <c r="P171" s="42"/>
      <c r="Q171" s="44"/>
    </row>
    <row r="172" spans="1:17" ht="12">
      <c r="A172" s="55" t="s">
        <v>182</v>
      </c>
      <c r="B172" s="37">
        <f>B171+TIME(0,20,0)</f>
        <v>0.16319444444444442</v>
      </c>
      <c r="C172" s="36">
        <v>0.17013888888888887</v>
      </c>
      <c r="D172" s="46"/>
      <c r="E172" s="43"/>
      <c r="F172" s="42"/>
      <c r="G172" s="44"/>
      <c r="H172" s="18"/>
      <c r="I172" s="20"/>
      <c r="J172" s="20"/>
      <c r="K172" s="20"/>
      <c r="L172" s="20"/>
      <c r="M172" s="22"/>
      <c r="N172" s="19"/>
      <c r="O172" s="22"/>
      <c r="P172" s="37">
        <f>P173+TIME(0,5,0)</f>
        <v>0.23958333333333331</v>
      </c>
      <c r="Q172" s="37">
        <f>Q167+TIME(0,35,0)</f>
        <v>0.2951388888888889</v>
      </c>
    </row>
    <row r="173" spans="1:17" ht="12">
      <c r="A173" s="56"/>
      <c r="B173" s="42"/>
      <c r="C173" s="44"/>
      <c r="D173" s="46"/>
      <c r="E173" s="43"/>
      <c r="F173" s="42"/>
      <c r="G173" s="44"/>
      <c r="H173" s="18"/>
      <c r="I173" s="20"/>
      <c r="J173" s="20"/>
      <c r="K173" s="20"/>
      <c r="L173" s="20"/>
      <c r="M173" s="22"/>
      <c r="N173" s="19"/>
      <c r="O173" s="22"/>
      <c r="P173" s="37">
        <f>P175+TIME(0,40,0)</f>
        <v>0.2361111111111111</v>
      </c>
      <c r="Q173" s="37">
        <f>Q172+TIME(0,5,0)</f>
        <v>0.2986111111111111</v>
      </c>
    </row>
    <row r="174" spans="1:17" ht="12">
      <c r="A174" s="33" t="s">
        <v>171</v>
      </c>
      <c r="B174" s="18"/>
      <c r="C174" s="22"/>
      <c r="D174" s="19"/>
      <c r="E174" s="23"/>
      <c r="F174" s="18"/>
      <c r="G174" s="22"/>
      <c r="H174" s="37">
        <f>H167+TIME(0,45,0)</f>
        <v>0.16666666666666666</v>
      </c>
      <c r="I174" s="35">
        <v>0.17361111111111113</v>
      </c>
      <c r="J174" s="35">
        <f>J167+TIME(0,45,0)</f>
        <v>0.16666666666666666</v>
      </c>
      <c r="K174" s="35">
        <v>0.25</v>
      </c>
      <c r="L174" s="35">
        <f>L167+TIME(0,45,0)</f>
        <v>0.16666666666666666</v>
      </c>
      <c r="M174" s="36">
        <v>0.17361111111111113</v>
      </c>
      <c r="N174" s="41">
        <f>N167+TIME(0,40,0)</f>
        <v>0.23958333333333331</v>
      </c>
      <c r="O174" s="36">
        <v>0.17361111111111113</v>
      </c>
      <c r="P174" s="27"/>
      <c r="Q174" s="27"/>
    </row>
    <row r="175" spans="1:17" ht="12">
      <c r="A175" s="33" t="s">
        <v>123</v>
      </c>
      <c r="B175" s="18"/>
      <c r="C175" s="22"/>
      <c r="D175" s="19"/>
      <c r="E175" s="23"/>
      <c r="F175" s="18"/>
      <c r="G175" s="22"/>
      <c r="H175" s="42"/>
      <c r="I175" s="38"/>
      <c r="J175" s="38"/>
      <c r="K175" s="38"/>
      <c r="L175" s="38"/>
      <c r="M175" s="44"/>
      <c r="N175" s="46"/>
      <c r="O175" s="44"/>
      <c r="P175" s="37">
        <v>0.20833333333333334</v>
      </c>
      <c r="Q175" s="37">
        <f>Q173+TIME(0,40,0)</f>
        <v>0.3263888888888889</v>
      </c>
    </row>
    <row r="176" spans="1:17" ht="12">
      <c r="A176" s="6" t="s">
        <v>29</v>
      </c>
      <c r="B176" s="72">
        <v>12</v>
      </c>
      <c r="C176" s="73"/>
      <c r="D176" s="52">
        <v>12</v>
      </c>
      <c r="E176" s="81"/>
      <c r="F176" s="72">
        <v>12</v>
      </c>
      <c r="G176" s="73"/>
      <c r="H176" s="77">
        <v>12</v>
      </c>
      <c r="I176" s="78"/>
      <c r="J176" s="78"/>
      <c r="K176" s="78"/>
      <c r="L176" s="78"/>
      <c r="M176" s="79"/>
      <c r="N176" s="77">
        <v>12</v>
      </c>
      <c r="O176" s="79"/>
      <c r="P176" s="72">
        <v>12</v>
      </c>
      <c r="Q176" s="73"/>
    </row>
    <row r="177" spans="1:17" ht="12.75" thickBot="1">
      <c r="A177" s="2" t="s">
        <v>30</v>
      </c>
      <c r="B177" s="3" t="s">
        <v>15</v>
      </c>
      <c r="C177" s="4"/>
      <c r="D177" s="5" t="s">
        <v>15</v>
      </c>
      <c r="E177" s="15"/>
      <c r="F177" s="3" t="s">
        <v>15</v>
      </c>
      <c r="G177" s="4"/>
      <c r="H177" s="3" t="s">
        <v>15</v>
      </c>
      <c r="I177" s="14"/>
      <c r="J177" s="14"/>
      <c r="K177" s="14"/>
      <c r="L177" s="14"/>
      <c r="M177" s="4"/>
      <c r="N177" s="5" t="s">
        <v>15</v>
      </c>
      <c r="O177" s="4"/>
      <c r="P177" s="3" t="s">
        <v>15</v>
      </c>
      <c r="Q177" s="4"/>
    </row>
    <row r="178" ht="12.75" thickBot="1"/>
    <row r="179" spans="1:5" ht="12">
      <c r="A179" s="1" t="s">
        <v>20</v>
      </c>
      <c r="B179" s="26" t="s">
        <v>193</v>
      </c>
      <c r="C179" s="39" t="s">
        <v>194</v>
      </c>
      <c r="D179" s="26" t="s">
        <v>195</v>
      </c>
      <c r="E179" s="28" t="s">
        <v>196</v>
      </c>
    </row>
    <row r="180" spans="1:5" ht="12">
      <c r="A180" s="6" t="s">
        <v>24</v>
      </c>
      <c r="B180" s="72" t="s">
        <v>115</v>
      </c>
      <c r="C180" s="81"/>
      <c r="D180" s="72" t="s">
        <v>115</v>
      </c>
      <c r="E180" s="73"/>
    </row>
    <row r="181" spans="1:5" ht="12">
      <c r="A181" s="6" t="s">
        <v>19</v>
      </c>
      <c r="B181" s="72" t="s">
        <v>31</v>
      </c>
      <c r="C181" s="81"/>
      <c r="D181" s="72" t="s">
        <v>17</v>
      </c>
      <c r="E181" s="73"/>
    </row>
    <row r="182" spans="1:5" ht="12">
      <c r="A182" s="6" t="s">
        <v>25</v>
      </c>
      <c r="B182" s="72" t="s">
        <v>2</v>
      </c>
      <c r="C182" s="81"/>
      <c r="D182" s="72" t="s">
        <v>2</v>
      </c>
      <c r="E182" s="73"/>
    </row>
    <row r="183" spans="1:5" ht="12">
      <c r="A183" s="33" t="s">
        <v>174</v>
      </c>
      <c r="B183" s="37">
        <v>0.09722222222222222</v>
      </c>
      <c r="C183" s="40">
        <f>C184+TIME(0,35,0)</f>
        <v>0.19097222222222224</v>
      </c>
      <c r="D183" s="37">
        <v>0.17361111111111113</v>
      </c>
      <c r="E183" s="36">
        <f>E186+TIME(0,45,0)</f>
        <v>0.40277777777777773</v>
      </c>
    </row>
    <row r="184" spans="1:5" ht="12">
      <c r="A184" s="74" t="s">
        <v>11</v>
      </c>
      <c r="B184" s="37">
        <f>B183+TIME(0,30,0)</f>
        <v>0.11805555555555555</v>
      </c>
      <c r="C184" s="40">
        <f>C185+TIME(0,10,0)</f>
        <v>0.16666666666666669</v>
      </c>
      <c r="D184" s="18"/>
      <c r="E184" s="22"/>
    </row>
    <row r="185" spans="1:5" ht="12">
      <c r="A185" s="74"/>
      <c r="B185" s="37">
        <f>B184+TIME(0,10,0)</f>
        <v>0.125</v>
      </c>
      <c r="C185" s="40">
        <f>C186+TIME(0,20,0)</f>
        <v>0.15972222222222224</v>
      </c>
      <c r="D185" s="18"/>
      <c r="E185" s="22"/>
    </row>
    <row r="186" spans="1:5" ht="12">
      <c r="A186" s="74" t="s">
        <v>192</v>
      </c>
      <c r="B186" s="37">
        <f>B185+TIME(0,20,0)</f>
        <v>0.1388888888888889</v>
      </c>
      <c r="C186" s="40">
        <v>0.14583333333333334</v>
      </c>
      <c r="D186" s="37">
        <f>D183+TIME(0,40,0)</f>
        <v>0.2013888888888889</v>
      </c>
      <c r="E186" s="36">
        <f>E187+TIME(0,5,0)</f>
        <v>0.37152777777777773</v>
      </c>
    </row>
    <row r="187" spans="1:5" ht="12">
      <c r="A187" s="74"/>
      <c r="B187" s="18"/>
      <c r="C187" s="23"/>
      <c r="D187" s="37">
        <f>D186+TIME(0,10,0)</f>
        <v>0.20833333333333334</v>
      </c>
      <c r="E187" s="36">
        <f>E188+TIME(0,90,0)</f>
        <v>0.3680555555555555</v>
      </c>
    </row>
    <row r="188" spans="1:5" ht="12">
      <c r="A188" s="33" t="s">
        <v>16</v>
      </c>
      <c r="B188" s="18"/>
      <c r="C188" s="23"/>
      <c r="D188" s="37">
        <f>D187+TIME(0,90,0)</f>
        <v>0.27083333333333337</v>
      </c>
      <c r="E188" s="36">
        <v>0.3055555555555555</v>
      </c>
    </row>
    <row r="189" spans="1:5" ht="12">
      <c r="A189" s="6" t="s">
        <v>29</v>
      </c>
      <c r="B189" s="72">
        <v>12</v>
      </c>
      <c r="C189" s="81"/>
      <c r="D189" s="24">
        <v>12</v>
      </c>
      <c r="E189" s="25"/>
    </row>
    <row r="190" spans="1:5" ht="12.75" thickBot="1">
      <c r="A190" s="2" t="s">
        <v>30</v>
      </c>
      <c r="B190" s="48" t="s">
        <v>15</v>
      </c>
      <c r="C190" s="54"/>
      <c r="D190" s="3" t="s">
        <v>15</v>
      </c>
      <c r="E190" s="4"/>
    </row>
    <row r="191" ht="12.75" thickBot="1"/>
    <row r="192" spans="1:3" ht="12">
      <c r="A192" s="1" t="s">
        <v>20</v>
      </c>
      <c r="B192" s="26" t="s">
        <v>198</v>
      </c>
      <c r="C192" s="28" t="s">
        <v>199</v>
      </c>
    </row>
    <row r="193" spans="1:3" ht="12">
      <c r="A193" s="6" t="s">
        <v>24</v>
      </c>
      <c r="B193" s="77" t="s">
        <v>115</v>
      </c>
      <c r="C193" s="79"/>
    </row>
    <row r="194" spans="1:3" ht="12">
      <c r="A194" s="6" t="s">
        <v>19</v>
      </c>
      <c r="B194" s="77" t="s">
        <v>31</v>
      </c>
      <c r="C194" s="79"/>
    </row>
    <row r="195" spans="1:3" ht="12">
      <c r="A195" s="6" t="s">
        <v>25</v>
      </c>
      <c r="B195" s="77" t="s">
        <v>2</v>
      </c>
      <c r="C195" s="79"/>
    </row>
    <row r="196" spans="1:3" ht="12">
      <c r="A196" s="33" t="s">
        <v>174</v>
      </c>
      <c r="B196" s="37">
        <v>0.1111111111111111</v>
      </c>
      <c r="C196" s="36">
        <f>C197+TIME(0,55,0)</f>
        <v>0.3888888888888888</v>
      </c>
    </row>
    <row r="197" spans="1:3" ht="12">
      <c r="A197" s="74" t="s">
        <v>197</v>
      </c>
      <c r="B197" s="37">
        <f>B196+TIME(0,50,0)</f>
        <v>0.14583333333333331</v>
      </c>
      <c r="C197" s="36">
        <f>C198+TIME(0,5,0)</f>
        <v>0.35069444444444436</v>
      </c>
    </row>
    <row r="198" spans="1:3" ht="12">
      <c r="A198" s="74"/>
      <c r="B198" s="37">
        <f>B197+TIME(0,15,0)</f>
        <v>0.15624999999999997</v>
      </c>
      <c r="C198" s="36">
        <f>C199+TIME(0,70,0)</f>
        <v>0.34722222222222215</v>
      </c>
    </row>
    <row r="199" spans="1:3" ht="12">
      <c r="A199" s="74" t="s">
        <v>1</v>
      </c>
      <c r="B199" s="37">
        <f>B198+TIME(1,10,0)</f>
        <v>0.20486111111111108</v>
      </c>
      <c r="C199" s="36">
        <f>C200+TIME(0,10,0)</f>
        <v>0.29861111111111105</v>
      </c>
    </row>
    <row r="200" spans="1:3" ht="12">
      <c r="A200" s="74"/>
      <c r="B200" s="37">
        <f>B199+TIME(0,10,0)</f>
        <v>0.21180555555555552</v>
      </c>
      <c r="C200" s="36">
        <f>C201+TIME(0,30,0)</f>
        <v>0.29166666666666663</v>
      </c>
    </row>
    <row r="201" spans="1:3" ht="12">
      <c r="A201" s="33" t="s">
        <v>0</v>
      </c>
      <c r="B201" s="37">
        <f>B200+TIME(0,25,0)</f>
        <v>0.22916666666666663</v>
      </c>
      <c r="C201" s="36">
        <v>0.2708333333333333</v>
      </c>
    </row>
    <row r="202" spans="1:3" ht="12">
      <c r="A202" s="6" t="s">
        <v>29</v>
      </c>
      <c r="B202" s="77">
        <v>12</v>
      </c>
      <c r="C202" s="79"/>
    </row>
    <row r="203" spans="1:3" ht="12.75" thickBot="1">
      <c r="A203" s="2" t="s">
        <v>30</v>
      </c>
      <c r="B203" s="69" t="s">
        <v>15</v>
      </c>
      <c r="C203" s="70"/>
    </row>
    <row r="204" ht="12.75" thickBot="1"/>
    <row r="205" spans="1:3" ht="12">
      <c r="A205" s="1" t="s">
        <v>20</v>
      </c>
      <c r="B205" s="26" t="s">
        <v>204</v>
      </c>
      <c r="C205" s="28" t="s">
        <v>205</v>
      </c>
    </row>
    <row r="206" spans="1:3" ht="12">
      <c r="A206" s="6" t="s">
        <v>24</v>
      </c>
      <c r="B206" s="77" t="s">
        <v>115</v>
      </c>
      <c r="C206" s="79"/>
    </row>
    <row r="207" spans="1:3" ht="12">
      <c r="A207" s="6" t="s">
        <v>19</v>
      </c>
      <c r="B207" s="87" t="s">
        <v>210</v>
      </c>
      <c r="C207" s="86"/>
    </row>
    <row r="208" spans="1:3" ht="12">
      <c r="A208" s="6" t="s">
        <v>25</v>
      </c>
      <c r="B208" s="77">
        <v>4</v>
      </c>
      <c r="C208" s="79"/>
    </row>
    <row r="209" spans="1:3" ht="12">
      <c r="A209" s="33" t="s">
        <v>16</v>
      </c>
      <c r="B209" s="37">
        <v>0.23263888888888887</v>
      </c>
      <c r="C209" s="36">
        <f>C210+TIME(0,75,0)</f>
        <v>0.35416666666666663</v>
      </c>
    </row>
    <row r="210" spans="1:3" ht="12">
      <c r="A210" s="33" t="s">
        <v>87</v>
      </c>
      <c r="B210" s="37">
        <f>B209+TIME(0,75,0)</f>
        <v>0.2847222222222222</v>
      </c>
      <c r="C210" s="36">
        <v>0.3020833333333333</v>
      </c>
    </row>
    <row r="211" spans="1:3" ht="12">
      <c r="A211" s="6" t="s">
        <v>29</v>
      </c>
      <c r="B211" s="77">
        <v>12</v>
      </c>
      <c r="C211" s="79"/>
    </row>
    <row r="212" spans="1:3" ht="12.75" thickBot="1">
      <c r="A212" s="2" t="s">
        <v>30</v>
      </c>
      <c r="B212" s="69" t="s">
        <v>15</v>
      </c>
      <c r="C212" s="70"/>
    </row>
    <row r="213" ht="12.75" thickBot="1"/>
    <row r="214" spans="1:29" ht="12">
      <c r="A214" s="1" t="s">
        <v>20</v>
      </c>
      <c r="B214" s="26" t="s">
        <v>168</v>
      </c>
      <c r="C214" s="28" t="s">
        <v>169</v>
      </c>
      <c r="D214" s="26" t="s">
        <v>175</v>
      </c>
      <c r="E214" s="39" t="s">
        <v>176</v>
      </c>
      <c r="F214" s="26" t="s">
        <v>208</v>
      </c>
      <c r="G214" s="39" t="s">
        <v>209</v>
      </c>
      <c r="H214" s="26" t="s">
        <v>179</v>
      </c>
      <c r="I214" s="39" t="s">
        <v>180</v>
      </c>
      <c r="J214" s="26" t="s">
        <v>126</v>
      </c>
      <c r="K214" s="39" t="s">
        <v>127</v>
      </c>
      <c r="L214" s="26" t="s">
        <v>212</v>
      </c>
      <c r="M214" s="39" t="s">
        <v>211</v>
      </c>
      <c r="N214" s="26" t="s">
        <v>230</v>
      </c>
      <c r="O214" s="28" t="s">
        <v>231</v>
      </c>
      <c r="P214" s="29" t="s">
        <v>214</v>
      </c>
      <c r="Q214" s="39" t="s">
        <v>215</v>
      </c>
      <c r="R214" s="26" t="s">
        <v>216</v>
      </c>
      <c r="S214" s="39" t="s">
        <v>217</v>
      </c>
      <c r="T214" s="26" t="s">
        <v>131</v>
      </c>
      <c r="U214" s="32" t="s">
        <v>132</v>
      </c>
      <c r="V214" s="32" t="s">
        <v>131</v>
      </c>
      <c r="W214" s="32" t="s">
        <v>132</v>
      </c>
      <c r="X214" s="32" t="s">
        <v>131</v>
      </c>
      <c r="Y214" s="28" t="s">
        <v>132</v>
      </c>
      <c r="Z214" s="29" t="s">
        <v>133</v>
      </c>
      <c r="AA214" s="39" t="s">
        <v>134</v>
      </c>
      <c r="AB214" s="26" t="s">
        <v>219</v>
      </c>
      <c r="AC214" s="28" t="s">
        <v>220</v>
      </c>
    </row>
    <row r="215" spans="1:29" ht="12">
      <c r="A215" s="6" t="s">
        <v>24</v>
      </c>
      <c r="B215" s="72" t="s">
        <v>115</v>
      </c>
      <c r="C215" s="73"/>
      <c r="D215" s="72" t="s">
        <v>115</v>
      </c>
      <c r="E215" s="81"/>
      <c r="F215" s="72" t="s">
        <v>115</v>
      </c>
      <c r="G215" s="81"/>
      <c r="H215" s="72" t="s">
        <v>115</v>
      </c>
      <c r="I215" s="81"/>
      <c r="J215" s="72" t="s">
        <v>115</v>
      </c>
      <c r="K215" s="81"/>
      <c r="L215" s="72" t="s">
        <v>115</v>
      </c>
      <c r="M215" s="81"/>
      <c r="N215" s="72" t="s">
        <v>115</v>
      </c>
      <c r="O215" s="73"/>
      <c r="P215" s="52" t="s">
        <v>115</v>
      </c>
      <c r="Q215" s="81"/>
      <c r="R215" s="72" t="s">
        <v>115</v>
      </c>
      <c r="S215" s="81"/>
      <c r="T215" s="24" t="s">
        <v>115</v>
      </c>
      <c r="U215" s="13"/>
      <c r="V215" s="13"/>
      <c r="W215" s="13"/>
      <c r="X215" s="13"/>
      <c r="Y215" s="25"/>
      <c r="Z215" s="12" t="s">
        <v>115</v>
      </c>
      <c r="AA215" s="11"/>
      <c r="AB215" s="72" t="s">
        <v>115</v>
      </c>
      <c r="AC215" s="73"/>
    </row>
    <row r="216" spans="1:29" ht="12">
      <c r="A216" s="6" t="s">
        <v>19</v>
      </c>
      <c r="B216" s="72" t="s">
        <v>31</v>
      </c>
      <c r="C216" s="73"/>
      <c r="D216" s="72" t="s">
        <v>31</v>
      </c>
      <c r="E216" s="81"/>
      <c r="F216" s="72" t="s">
        <v>31</v>
      </c>
      <c r="G216" s="81"/>
      <c r="H216" s="72" t="s">
        <v>178</v>
      </c>
      <c r="I216" s="81"/>
      <c r="J216" s="72" t="s">
        <v>31</v>
      </c>
      <c r="K216" s="81"/>
      <c r="L216" s="72" t="s">
        <v>31</v>
      </c>
      <c r="M216" s="81"/>
      <c r="N216" s="72" t="s">
        <v>31</v>
      </c>
      <c r="O216" s="73"/>
      <c r="P216" s="52" t="s">
        <v>31</v>
      </c>
      <c r="Q216" s="81"/>
      <c r="R216" s="72" t="s">
        <v>31</v>
      </c>
      <c r="S216" s="81"/>
      <c r="T216" s="24" t="s">
        <v>128</v>
      </c>
      <c r="U216" s="13"/>
      <c r="V216" s="13" t="s">
        <v>129</v>
      </c>
      <c r="W216" s="13"/>
      <c r="X216" s="13" t="s">
        <v>130</v>
      </c>
      <c r="Y216" s="25"/>
      <c r="Z216" s="12" t="s">
        <v>31</v>
      </c>
      <c r="AA216" s="11"/>
      <c r="AB216" s="72" t="s">
        <v>31</v>
      </c>
      <c r="AC216" s="73"/>
    </row>
    <row r="217" spans="1:29" ht="12">
      <c r="A217" s="6" t="s">
        <v>25</v>
      </c>
      <c r="B217" s="72" t="s">
        <v>2</v>
      </c>
      <c r="C217" s="73"/>
      <c r="D217" s="72" t="s">
        <v>2</v>
      </c>
      <c r="E217" s="81"/>
      <c r="F217" s="72" t="s">
        <v>2</v>
      </c>
      <c r="G217" s="81"/>
      <c r="H217" s="72" t="s">
        <v>2</v>
      </c>
      <c r="I217" s="81"/>
      <c r="J217" s="72" t="s">
        <v>2</v>
      </c>
      <c r="K217" s="81"/>
      <c r="L217" s="72" t="s">
        <v>2</v>
      </c>
      <c r="M217" s="81"/>
      <c r="N217" s="72" t="s">
        <v>232</v>
      </c>
      <c r="O217" s="73"/>
      <c r="P217" s="52" t="s">
        <v>2</v>
      </c>
      <c r="Q217" s="81"/>
      <c r="R217" s="72" t="s">
        <v>2</v>
      </c>
      <c r="S217" s="81"/>
      <c r="T217" s="24" t="s">
        <v>2</v>
      </c>
      <c r="U217" s="13"/>
      <c r="V217" s="13"/>
      <c r="W217" s="13"/>
      <c r="X217" s="13"/>
      <c r="Y217" s="25"/>
      <c r="Z217" s="12" t="s">
        <v>2</v>
      </c>
      <c r="AA217" s="11"/>
      <c r="AB217" s="72" t="s">
        <v>143</v>
      </c>
      <c r="AC217" s="73"/>
    </row>
    <row r="218" spans="1:29" ht="12">
      <c r="A218" s="33" t="s">
        <v>0</v>
      </c>
      <c r="B218" s="7">
        <v>0.19791666666666666</v>
      </c>
      <c r="C218" s="36">
        <f>C220+TIME(2,0,0)</f>
        <v>0.375</v>
      </c>
      <c r="D218" s="18"/>
      <c r="E218" s="23"/>
      <c r="F218" s="18"/>
      <c r="G218" s="23"/>
      <c r="H218" s="18"/>
      <c r="I218" s="23"/>
      <c r="J218" s="7">
        <v>0.08333333333333333</v>
      </c>
      <c r="K218" s="40">
        <f>K220+TIME(2,0,0)</f>
        <v>0.3993055555555555</v>
      </c>
      <c r="L218" s="18"/>
      <c r="M218" s="23"/>
      <c r="N218" s="18"/>
      <c r="O218" s="22"/>
      <c r="P218" s="19"/>
      <c r="Q218" s="23"/>
      <c r="R218" s="18"/>
      <c r="S218" s="23"/>
      <c r="T218" s="7">
        <v>0.0763888888888889</v>
      </c>
      <c r="U218" s="35">
        <f>U224+TIME(2,35,0)</f>
        <v>0.45486111111111116</v>
      </c>
      <c r="V218" s="16">
        <v>0.0763888888888889</v>
      </c>
      <c r="W218" s="35">
        <f>W224+TIME(2,0,0)</f>
        <v>0.4548611111111111</v>
      </c>
      <c r="X218" s="16">
        <v>0.0763888888888889</v>
      </c>
      <c r="Y218" s="36">
        <f>Y224+TIME(2,35,0)</f>
        <v>0.45486111111111116</v>
      </c>
      <c r="Z218" s="8">
        <v>0.1111111111111111</v>
      </c>
      <c r="AA218" s="40">
        <f>AA224+TIME(2,35,0)</f>
        <v>0.34375</v>
      </c>
      <c r="AB218" s="18"/>
      <c r="AC218" s="22"/>
    </row>
    <row r="219" spans="1:29" ht="12">
      <c r="A219" s="33" t="s">
        <v>174</v>
      </c>
      <c r="B219" s="18"/>
      <c r="C219" s="22"/>
      <c r="D219" s="7">
        <v>0.08680555555555557</v>
      </c>
      <c r="E219" s="40">
        <f>E224+TIME(1,35,0)</f>
        <v>0.3993055555555555</v>
      </c>
      <c r="F219" s="18"/>
      <c r="G219" s="23"/>
      <c r="H219" s="37">
        <v>0.2743055555555555</v>
      </c>
      <c r="I219" s="40">
        <f>I224+TIME(0,90,0)</f>
        <v>0.5243055555555556</v>
      </c>
      <c r="J219" s="18"/>
      <c r="K219" s="23"/>
      <c r="L219" s="18"/>
      <c r="M219" s="23"/>
      <c r="N219" s="18"/>
      <c r="O219" s="22"/>
      <c r="P219" s="19"/>
      <c r="Q219" s="23"/>
      <c r="R219" s="18"/>
      <c r="S219" s="23"/>
      <c r="T219" s="18"/>
      <c r="U219" s="20"/>
      <c r="V219" s="20"/>
      <c r="W219" s="20"/>
      <c r="X219" s="20"/>
      <c r="Y219" s="22"/>
      <c r="Z219" s="19"/>
      <c r="AA219" s="23"/>
      <c r="AB219" s="18"/>
      <c r="AC219" s="22"/>
    </row>
    <row r="220" spans="1:29" ht="12">
      <c r="A220" s="74" t="s">
        <v>123</v>
      </c>
      <c r="B220" s="37">
        <f>B218+TIME(1,55,0)</f>
        <v>0.2777777777777778</v>
      </c>
      <c r="C220" s="36">
        <v>0.2916666666666667</v>
      </c>
      <c r="D220" s="17"/>
      <c r="E220" s="43"/>
      <c r="F220" s="18"/>
      <c r="G220" s="23"/>
      <c r="H220" s="42"/>
      <c r="I220" s="43"/>
      <c r="J220" s="37">
        <f>J218+TIME(1,55,0)</f>
        <v>0.16319444444444442</v>
      </c>
      <c r="K220" s="40">
        <f>K221+TIME(0,15,0)</f>
        <v>0.3159722222222222</v>
      </c>
      <c r="L220" s="18"/>
      <c r="M220" s="23"/>
      <c r="N220" s="18"/>
      <c r="O220" s="22"/>
      <c r="P220" s="19"/>
      <c r="Q220" s="23"/>
      <c r="R220" s="18"/>
      <c r="S220" s="23"/>
      <c r="T220" s="42"/>
      <c r="U220" s="38"/>
      <c r="V220" s="35">
        <f>V218+TIME(1,55,0)</f>
        <v>0.15625</v>
      </c>
      <c r="W220" s="35">
        <f>W221+TIME(0,15,0)</f>
        <v>0.4131944444444445</v>
      </c>
      <c r="X220" s="38"/>
      <c r="Y220" s="44"/>
      <c r="Z220" s="46"/>
      <c r="AA220" s="43"/>
      <c r="AB220" s="18"/>
      <c r="AC220" s="22"/>
    </row>
    <row r="221" spans="1:29" ht="12">
      <c r="A221" s="74"/>
      <c r="B221" s="18"/>
      <c r="C221" s="22"/>
      <c r="D221" s="17"/>
      <c r="E221" s="43"/>
      <c r="F221" s="18"/>
      <c r="G221" s="23"/>
      <c r="H221" s="42"/>
      <c r="I221" s="43"/>
      <c r="J221" s="37">
        <f>J220+TIME(0,15,0)</f>
        <v>0.17361111111111108</v>
      </c>
      <c r="K221" s="40">
        <f>K224+TIME(0,45,0)</f>
        <v>0.3055555555555555</v>
      </c>
      <c r="L221" s="37">
        <f>L222+TIME(0,25,0)</f>
        <v>0.3819444444444445</v>
      </c>
      <c r="M221" s="40">
        <v>0.3854166666666667</v>
      </c>
      <c r="N221" s="37">
        <v>0.0798611111111111</v>
      </c>
      <c r="O221" s="36">
        <f>O222+TIME(0,30,0)</f>
        <v>0.1701388888888889</v>
      </c>
      <c r="P221" s="19"/>
      <c r="Q221" s="23"/>
      <c r="R221" s="42"/>
      <c r="S221" s="43"/>
      <c r="T221" s="42"/>
      <c r="U221" s="38"/>
      <c r="V221" s="35">
        <f>V220+TIME(0,20,0)</f>
        <v>0.1701388888888889</v>
      </c>
      <c r="W221" s="35">
        <f>W224+TIME(0,45,0)</f>
        <v>0.4027777777777778</v>
      </c>
      <c r="X221" s="38"/>
      <c r="Y221" s="44"/>
      <c r="Z221" s="19"/>
      <c r="AA221" s="23"/>
      <c r="AB221" s="18"/>
      <c r="AC221" s="22"/>
    </row>
    <row r="222" spans="1:29" ht="12">
      <c r="A222" s="74" t="s">
        <v>98</v>
      </c>
      <c r="B222" s="18"/>
      <c r="C222" s="22"/>
      <c r="D222" s="17"/>
      <c r="E222" s="43"/>
      <c r="F222" s="18"/>
      <c r="G222" s="23"/>
      <c r="H222" s="42"/>
      <c r="I222" s="43"/>
      <c r="J222" s="42"/>
      <c r="K222" s="43"/>
      <c r="L222" s="37">
        <f>L223+TIME(0,5,0)</f>
        <v>0.36458333333333337</v>
      </c>
      <c r="M222" s="40">
        <f>M221+TIME(0,30,0)</f>
        <v>0.40625</v>
      </c>
      <c r="N222" s="37">
        <f>N221+TIME(0,30,0)</f>
        <v>0.10069444444444443</v>
      </c>
      <c r="O222" s="36">
        <f>O223+TIME(0,10,0)</f>
        <v>0.14930555555555555</v>
      </c>
      <c r="P222" s="19"/>
      <c r="Q222" s="23"/>
      <c r="R222" s="42"/>
      <c r="S222" s="43"/>
      <c r="T222" s="18"/>
      <c r="U222" s="20"/>
      <c r="V222" s="20"/>
      <c r="W222" s="20"/>
      <c r="X222" s="20"/>
      <c r="Y222" s="22"/>
      <c r="Z222" s="19"/>
      <c r="AA222" s="23"/>
      <c r="AB222" s="18"/>
      <c r="AC222" s="22"/>
    </row>
    <row r="223" spans="1:29" ht="12">
      <c r="A223" s="74"/>
      <c r="B223" s="18"/>
      <c r="C223" s="22"/>
      <c r="D223" s="17"/>
      <c r="E223" s="43"/>
      <c r="F223" s="18"/>
      <c r="G223" s="23"/>
      <c r="H223" s="42"/>
      <c r="I223" s="43"/>
      <c r="J223" s="42"/>
      <c r="K223" s="43"/>
      <c r="L223" s="37">
        <f>L224+TIME(0,35,0)</f>
        <v>0.36111111111111116</v>
      </c>
      <c r="M223" s="40">
        <f>M222+TIME(0,5,0)</f>
        <v>0.4097222222222222</v>
      </c>
      <c r="N223" s="37">
        <f>N222+TIME(0,5,0)</f>
        <v>0.10416666666666666</v>
      </c>
      <c r="O223" s="36">
        <f>O224+TIME(0,25,0)</f>
        <v>0.1423611111111111</v>
      </c>
      <c r="P223" s="19"/>
      <c r="Q223" s="23"/>
      <c r="R223" s="37">
        <f>R224+TIME(0,25,0)</f>
        <v>0.22569444444444445</v>
      </c>
      <c r="S223" s="40">
        <v>0.23263888888888887</v>
      </c>
      <c r="T223" s="18"/>
      <c r="U223" s="20"/>
      <c r="V223" s="20"/>
      <c r="W223" s="20"/>
      <c r="X223" s="20"/>
      <c r="Y223" s="22"/>
      <c r="Z223" s="19"/>
      <c r="AA223" s="23"/>
      <c r="AB223" s="18"/>
      <c r="AC223" s="22"/>
    </row>
    <row r="224" spans="1:29" ht="12">
      <c r="A224" s="74" t="s">
        <v>124</v>
      </c>
      <c r="B224" s="18"/>
      <c r="C224" s="22"/>
      <c r="D224" s="37">
        <f>D219+TIME(1,30,0)</f>
        <v>0.14930555555555558</v>
      </c>
      <c r="E224" s="40">
        <v>0.3333333333333333</v>
      </c>
      <c r="F224" s="18"/>
      <c r="G224" s="23"/>
      <c r="H224" s="37">
        <f>H219+TIME(0,90,0)</f>
        <v>0.3368055555555555</v>
      </c>
      <c r="I224" s="40">
        <f>I225+TIME(0,10,0)</f>
        <v>0.4618055555555555</v>
      </c>
      <c r="J224" s="37">
        <f>J221+TIME(0,45,0)</f>
        <v>0.20486111111111108</v>
      </c>
      <c r="K224" s="40">
        <f>K225+TIME(0,15,0)</f>
        <v>0.2743055555555555</v>
      </c>
      <c r="L224" s="37">
        <v>0.3368055555555556</v>
      </c>
      <c r="M224" s="40">
        <f>M223+TIME(0,20,0)</f>
        <v>0.4236111111111111</v>
      </c>
      <c r="N224" s="37">
        <f>N223+TIME(0,20,0)</f>
        <v>0.11805555555555555</v>
      </c>
      <c r="O224" s="36">
        <v>0.125</v>
      </c>
      <c r="P224" s="19"/>
      <c r="Q224" s="23"/>
      <c r="R224" s="37">
        <v>0.20833333333333334</v>
      </c>
      <c r="S224" s="40">
        <f>S223+TIME(0,20,0)</f>
        <v>0.24652777777777776</v>
      </c>
      <c r="T224" s="37">
        <f>T218+TIME(2,30,0)</f>
        <v>0.18055555555555558</v>
      </c>
      <c r="U224" s="35">
        <f>U225+TIME(0,20,0)</f>
        <v>0.34722222222222227</v>
      </c>
      <c r="V224" s="35">
        <f>V221+TIME(0,45,0)</f>
        <v>0.2013888888888889</v>
      </c>
      <c r="W224" s="35">
        <f>W225+TIME(0,20,0)</f>
        <v>0.3715277777777778</v>
      </c>
      <c r="X224" s="35">
        <f>X218+TIME(2,30,0)</f>
        <v>0.18055555555555558</v>
      </c>
      <c r="Y224" s="36">
        <f>Y225+TIME(0,20,0)</f>
        <v>0.34722222222222227</v>
      </c>
      <c r="Z224" s="41">
        <f>Z218+TIME(2,30,0)</f>
        <v>0.2152777777777778</v>
      </c>
      <c r="AA224" s="40">
        <v>0.23611111111111113</v>
      </c>
      <c r="AB224" s="18"/>
      <c r="AC224" s="22"/>
    </row>
    <row r="225" spans="1:29" ht="12">
      <c r="A225" s="74"/>
      <c r="B225" s="18"/>
      <c r="C225" s="22"/>
      <c r="D225" s="18"/>
      <c r="E225" s="23"/>
      <c r="F225" s="37">
        <v>0.17013888888888887</v>
      </c>
      <c r="G225" s="40">
        <f>G228+TIME(0,50,0)</f>
        <v>0.32291666666666663</v>
      </c>
      <c r="H225" s="37">
        <f>H224+TIME(0,30,0)</f>
        <v>0.35763888888888884</v>
      </c>
      <c r="I225" s="40">
        <f>I226+TIME(0,30,0)</f>
        <v>0.4548611111111111</v>
      </c>
      <c r="J225" s="37">
        <f>J224+TIME(0,15,0)</f>
        <v>0.21527777777777773</v>
      </c>
      <c r="K225" s="40">
        <f>K226+TIME(0,30,0)</f>
        <v>0.26388888888888884</v>
      </c>
      <c r="L225" s="18"/>
      <c r="M225" s="23"/>
      <c r="N225" s="18"/>
      <c r="O225" s="22"/>
      <c r="P225" s="41">
        <v>0.08333333333333333</v>
      </c>
      <c r="Q225" s="40">
        <f>Q226+TIME(0,25,0)</f>
        <v>0.1736111111111111</v>
      </c>
      <c r="R225" s="18"/>
      <c r="S225" s="23"/>
      <c r="T225" s="37">
        <f>T224+TIME(0,10,0)</f>
        <v>0.18750000000000003</v>
      </c>
      <c r="U225" s="35">
        <f>U234+TIME(1,40,0)</f>
        <v>0.33333333333333337</v>
      </c>
      <c r="V225" s="35">
        <f>V224+TIME(0,15,0)</f>
        <v>0.21180555555555555</v>
      </c>
      <c r="W225" s="35">
        <f>W234+TIME(1,40,0)</f>
        <v>0.3576388888888889</v>
      </c>
      <c r="X225" s="35">
        <f>X224+TIME(0,10,0)</f>
        <v>0.18750000000000003</v>
      </c>
      <c r="Y225" s="36">
        <f>Y234+TIME(1,40,0)</f>
        <v>0.33333333333333337</v>
      </c>
      <c r="Z225" s="19"/>
      <c r="AA225" s="23"/>
      <c r="AB225" s="37">
        <v>0.10416666666666667</v>
      </c>
      <c r="AC225" s="36">
        <f>AC232+TIME(0,60,0)</f>
        <v>0.3194444444444445</v>
      </c>
    </row>
    <row r="226" spans="1:29" ht="12">
      <c r="A226" s="74" t="s">
        <v>125</v>
      </c>
      <c r="B226" s="18"/>
      <c r="C226" s="22"/>
      <c r="D226" s="18"/>
      <c r="E226" s="23"/>
      <c r="F226" s="42"/>
      <c r="G226" s="43"/>
      <c r="H226" s="37">
        <f>H225+TIME(0,25,0)</f>
        <v>0.37499999999999994</v>
      </c>
      <c r="I226" s="40">
        <f>I227+TIME(0,5,0)</f>
        <v>0.4340277777777778</v>
      </c>
      <c r="J226" s="37">
        <f>J225+TIME(0,25,0)</f>
        <v>0.23263888888888884</v>
      </c>
      <c r="K226" s="40">
        <f>J226+TIME(0,15,0)</f>
        <v>0.2430555555555555</v>
      </c>
      <c r="L226" s="18"/>
      <c r="M226" s="23"/>
      <c r="N226" s="18"/>
      <c r="O226" s="22"/>
      <c r="P226" s="41">
        <f>P225+TIME(0,25,0)</f>
        <v>0.10069444444444445</v>
      </c>
      <c r="Q226" s="40">
        <f>Q227+TIME(0,5,0)</f>
        <v>0.15625</v>
      </c>
      <c r="R226" s="18"/>
      <c r="S226" s="23"/>
      <c r="T226" s="18"/>
      <c r="U226" s="20"/>
      <c r="V226" s="20"/>
      <c r="W226" s="20"/>
      <c r="X226" s="20"/>
      <c r="Y226" s="22"/>
      <c r="Z226" s="19"/>
      <c r="AA226" s="23"/>
      <c r="AB226" s="42"/>
      <c r="AC226" s="44"/>
    </row>
    <row r="227" spans="1:29" ht="12">
      <c r="A227" s="74"/>
      <c r="B227" s="18"/>
      <c r="C227" s="22"/>
      <c r="D227" s="18"/>
      <c r="E227" s="23"/>
      <c r="F227" s="42"/>
      <c r="G227" s="43"/>
      <c r="H227" s="37">
        <f>H226+TIME(0,10,0)</f>
        <v>0.38194444444444436</v>
      </c>
      <c r="I227" s="40">
        <f>I228+TIME(0,30,0)</f>
        <v>0.4305555555555556</v>
      </c>
      <c r="J227" s="18"/>
      <c r="K227" s="23"/>
      <c r="L227" s="18"/>
      <c r="M227" s="23"/>
      <c r="N227" s="18"/>
      <c r="O227" s="22"/>
      <c r="P227" s="41">
        <f>P226+TIME(0,5,0)</f>
        <v>0.10416666666666667</v>
      </c>
      <c r="Q227" s="40">
        <f>Q228+TIME(0,30,0)</f>
        <v>0.1527777777777778</v>
      </c>
      <c r="R227" s="18"/>
      <c r="S227" s="23"/>
      <c r="T227" s="18"/>
      <c r="U227" s="20"/>
      <c r="V227" s="20"/>
      <c r="W227" s="20"/>
      <c r="X227" s="20"/>
      <c r="Y227" s="22"/>
      <c r="Z227" s="19"/>
      <c r="AA227" s="23"/>
      <c r="AB227" s="42"/>
      <c r="AC227" s="44"/>
    </row>
    <row r="228" spans="1:29" ht="12">
      <c r="A228" s="74" t="s">
        <v>177</v>
      </c>
      <c r="B228" s="18"/>
      <c r="C228" s="22"/>
      <c r="D228" s="18"/>
      <c r="E228" s="23"/>
      <c r="F228" s="37">
        <f>F225+TIME(0,50,0)</f>
        <v>0.2048611111111111</v>
      </c>
      <c r="G228" s="40">
        <f>G229+TIME(0,10,0)</f>
        <v>0.2881944444444444</v>
      </c>
      <c r="H228" s="37">
        <f>H227+TIME(0,30,0)</f>
        <v>0.4027777777777777</v>
      </c>
      <c r="I228" s="40">
        <v>0.40972222222222227</v>
      </c>
      <c r="J228" s="18"/>
      <c r="K228" s="23"/>
      <c r="L228" s="18"/>
      <c r="M228" s="23"/>
      <c r="N228" s="18"/>
      <c r="O228" s="22"/>
      <c r="P228" s="41">
        <f>P227+TIME(0,30,0)</f>
        <v>0.125</v>
      </c>
      <c r="Q228" s="40">
        <v>0.13194444444444445</v>
      </c>
      <c r="R228" s="18"/>
      <c r="S228" s="23"/>
      <c r="T228" s="18"/>
      <c r="U228" s="20"/>
      <c r="V228" s="20"/>
      <c r="W228" s="20"/>
      <c r="X228" s="20"/>
      <c r="Y228" s="22"/>
      <c r="Z228" s="19"/>
      <c r="AA228" s="23"/>
      <c r="AB228" s="18"/>
      <c r="AC228" s="22"/>
    </row>
    <row r="229" spans="1:29" ht="12">
      <c r="A229" s="74"/>
      <c r="B229" s="18"/>
      <c r="C229" s="22"/>
      <c r="D229" s="18"/>
      <c r="E229" s="23"/>
      <c r="F229" s="37">
        <f>F228+TIME(0,10,0)</f>
        <v>0.21180555555555555</v>
      </c>
      <c r="G229" s="40">
        <f>G230+TIME(0,20,0)</f>
        <v>0.28125</v>
      </c>
      <c r="H229" s="18"/>
      <c r="I229" s="23"/>
      <c r="J229" s="18"/>
      <c r="K229" s="23"/>
      <c r="L229" s="18"/>
      <c r="M229" s="23"/>
      <c r="N229" s="18"/>
      <c r="O229" s="22"/>
      <c r="P229" s="46"/>
      <c r="Q229" s="43"/>
      <c r="R229" s="18"/>
      <c r="S229" s="23"/>
      <c r="T229" s="18"/>
      <c r="U229" s="20"/>
      <c r="V229" s="20"/>
      <c r="W229" s="20"/>
      <c r="X229" s="20"/>
      <c r="Y229" s="22"/>
      <c r="Z229" s="19"/>
      <c r="AA229" s="23"/>
      <c r="AB229" s="18"/>
      <c r="AC229" s="22"/>
    </row>
    <row r="230" spans="1:29" ht="12">
      <c r="A230" s="74" t="s">
        <v>206</v>
      </c>
      <c r="B230" s="18"/>
      <c r="C230" s="22"/>
      <c r="D230" s="18"/>
      <c r="E230" s="23"/>
      <c r="F230" s="37">
        <f>F229+TIME(0,20,0)</f>
        <v>0.22569444444444445</v>
      </c>
      <c r="G230" s="40">
        <f>G231+TIME(0,10,0)</f>
        <v>0.2673611111111111</v>
      </c>
      <c r="H230" s="18"/>
      <c r="I230" s="23"/>
      <c r="J230" s="18"/>
      <c r="K230" s="23"/>
      <c r="L230" s="18"/>
      <c r="M230" s="23"/>
      <c r="N230" s="18"/>
      <c r="O230" s="22"/>
      <c r="P230" s="46"/>
      <c r="Q230" s="43"/>
      <c r="R230" s="18"/>
      <c r="S230" s="23"/>
      <c r="T230" s="18"/>
      <c r="U230" s="20"/>
      <c r="V230" s="20"/>
      <c r="W230" s="20"/>
      <c r="X230" s="20"/>
      <c r="Y230" s="22"/>
      <c r="Z230" s="19"/>
      <c r="AA230" s="23"/>
      <c r="AB230" s="18"/>
      <c r="AC230" s="22"/>
    </row>
    <row r="231" spans="1:29" ht="12">
      <c r="A231" s="74"/>
      <c r="B231" s="18"/>
      <c r="C231" s="22"/>
      <c r="D231" s="18"/>
      <c r="E231" s="23"/>
      <c r="F231" s="37">
        <f>F230+TIME(0,10,0)</f>
        <v>0.2326388888888889</v>
      </c>
      <c r="G231" s="40">
        <f>G232+TIME(0,15,0)</f>
        <v>0.2604166666666667</v>
      </c>
      <c r="H231" s="18"/>
      <c r="I231" s="23"/>
      <c r="J231" s="18"/>
      <c r="K231" s="23"/>
      <c r="L231" s="18"/>
      <c r="M231" s="23"/>
      <c r="N231" s="18"/>
      <c r="O231" s="22"/>
      <c r="P231" s="46"/>
      <c r="Q231" s="43"/>
      <c r="R231" s="18"/>
      <c r="S231" s="23"/>
      <c r="T231" s="18"/>
      <c r="U231" s="20"/>
      <c r="V231" s="20"/>
      <c r="W231" s="20"/>
      <c r="X231" s="20"/>
      <c r="Y231" s="22"/>
      <c r="Z231" s="19"/>
      <c r="AA231" s="23"/>
      <c r="AB231" s="18"/>
      <c r="AC231" s="22"/>
    </row>
    <row r="232" spans="1:29" ht="12">
      <c r="A232" s="55" t="s">
        <v>207</v>
      </c>
      <c r="B232" s="18"/>
      <c r="C232" s="22"/>
      <c r="D232" s="18"/>
      <c r="E232" s="23"/>
      <c r="F232" s="37">
        <f>F231+TIME(0,15,0)</f>
        <v>0.24305555555555555</v>
      </c>
      <c r="G232" s="40">
        <v>0.25</v>
      </c>
      <c r="H232" s="18"/>
      <c r="I232" s="23"/>
      <c r="J232" s="18"/>
      <c r="K232" s="23"/>
      <c r="L232" s="18"/>
      <c r="M232" s="23"/>
      <c r="N232" s="18"/>
      <c r="O232" s="22"/>
      <c r="P232" s="46"/>
      <c r="Q232" s="43"/>
      <c r="R232" s="18"/>
      <c r="S232" s="23"/>
      <c r="T232" s="18"/>
      <c r="U232" s="20"/>
      <c r="V232" s="20"/>
      <c r="W232" s="20"/>
      <c r="X232" s="20"/>
      <c r="Y232" s="22"/>
      <c r="Z232" s="19"/>
      <c r="AA232" s="23"/>
      <c r="AB232" s="37">
        <f>AB225+TIME(0,60,0)</f>
        <v>0.14583333333333334</v>
      </c>
      <c r="AC232" s="36">
        <f>AC233+TIME(0,5,0)</f>
        <v>0.2777777777777778</v>
      </c>
    </row>
    <row r="233" spans="1:29" ht="12">
      <c r="A233" s="56"/>
      <c r="B233" s="18"/>
      <c r="C233" s="22"/>
      <c r="D233" s="18"/>
      <c r="E233" s="23"/>
      <c r="F233" s="42"/>
      <c r="G233" s="43"/>
      <c r="H233" s="18"/>
      <c r="I233" s="23"/>
      <c r="J233" s="18"/>
      <c r="K233" s="23"/>
      <c r="L233" s="18"/>
      <c r="M233" s="23"/>
      <c r="N233" s="18"/>
      <c r="O233" s="22"/>
      <c r="P233" s="46"/>
      <c r="Q233" s="43"/>
      <c r="R233" s="18"/>
      <c r="S233" s="23"/>
      <c r="T233" s="18"/>
      <c r="U233" s="20"/>
      <c r="V233" s="20"/>
      <c r="W233" s="20"/>
      <c r="X233" s="20"/>
      <c r="Y233" s="22"/>
      <c r="Z233" s="19"/>
      <c r="AA233" s="23"/>
      <c r="AB233" s="37">
        <f>AB232+TIME(0,10,0)</f>
        <v>0.1527777777777778</v>
      </c>
      <c r="AC233" s="36">
        <f>AC234+TIME(0,50,0)</f>
        <v>0.2743055555555556</v>
      </c>
    </row>
    <row r="234" spans="1:29" ht="12">
      <c r="A234" s="55" t="s">
        <v>87</v>
      </c>
      <c r="B234" s="18"/>
      <c r="C234" s="22"/>
      <c r="D234" s="18"/>
      <c r="E234" s="23"/>
      <c r="F234" s="42"/>
      <c r="G234" s="43"/>
      <c r="H234" s="18"/>
      <c r="I234" s="23"/>
      <c r="J234" s="18"/>
      <c r="K234" s="23"/>
      <c r="L234" s="18"/>
      <c r="M234" s="23"/>
      <c r="N234" s="18"/>
      <c r="O234" s="22"/>
      <c r="P234" s="46"/>
      <c r="Q234" s="43"/>
      <c r="R234" s="18"/>
      <c r="S234" s="23"/>
      <c r="T234" s="37">
        <f>T225+TIME(1,35,0)</f>
        <v>0.25347222222222227</v>
      </c>
      <c r="U234" s="35">
        <f>T234+TIME(0,15,0)</f>
        <v>0.26388888888888895</v>
      </c>
      <c r="V234" s="35">
        <f>V225+TIME(1,35,0)</f>
        <v>0.2777777777777778</v>
      </c>
      <c r="W234" s="35">
        <f>V234+TIME(0,15,0)</f>
        <v>0.2881944444444445</v>
      </c>
      <c r="X234" s="35">
        <f>X225+TIME(1,35,0)</f>
        <v>0.25347222222222227</v>
      </c>
      <c r="Y234" s="36">
        <f>X234+TIME(0,15,0)</f>
        <v>0.26388888888888895</v>
      </c>
      <c r="Z234" s="19"/>
      <c r="AA234" s="23"/>
      <c r="AB234" s="37">
        <f>AB233+TIME(0,45,0)</f>
        <v>0.1840277777777778</v>
      </c>
      <c r="AC234" s="36">
        <f>AC235+TIME(0,40,0)</f>
        <v>0.23958333333333337</v>
      </c>
    </row>
    <row r="235" spans="1:29" ht="12">
      <c r="A235" s="56"/>
      <c r="B235" s="18"/>
      <c r="C235" s="22"/>
      <c r="D235" s="18"/>
      <c r="E235" s="23"/>
      <c r="F235" s="42"/>
      <c r="G235" s="43"/>
      <c r="H235" s="18"/>
      <c r="I235" s="23"/>
      <c r="J235" s="18"/>
      <c r="K235" s="23"/>
      <c r="L235" s="18"/>
      <c r="M235" s="23"/>
      <c r="N235" s="18"/>
      <c r="O235" s="22"/>
      <c r="P235" s="46"/>
      <c r="Q235" s="43"/>
      <c r="R235" s="18"/>
      <c r="S235" s="23"/>
      <c r="T235" s="18"/>
      <c r="U235" s="20"/>
      <c r="V235" s="20"/>
      <c r="W235" s="20"/>
      <c r="X235" s="20"/>
      <c r="Y235" s="22"/>
      <c r="Z235" s="19"/>
      <c r="AA235" s="23"/>
      <c r="AB235" s="37">
        <f>AB234+TIME(0,10,0)</f>
        <v>0.19097222222222224</v>
      </c>
      <c r="AC235" s="36">
        <f>AC236+TIME(0,10,0)</f>
        <v>0.21180555555555558</v>
      </c>
    </row>
    <row r="236" spans="1:29" ht="12">
      <c r="A236" s="34" t="s">
        <v>218</v>
      </c>
      <c r="B236" s="18"/>
      <c r="C236" s="22"/>
      <c r="D236" s="18"/>
      <c r="E236" s="23"/>
      <c r="F236" s="42"/>
      <c r="G236" s="43"/>
      <c r="H236" s="18"/>
      <c r="I236" s="23"/>
      <c r="J236" s="18"/>
      <c r="K236" s="23"/>
      <c r="L236" s="18"/>
      <c r="M236" s="23"/>
      <c r="N236" s="18"/>
      <c r="O236" s="22"/>
      <c r="P236" s="46"/>
      <c r="Q236" s="43"/>
      <c r="R236" s="18"/>
      <c r="S236" s="23"/>
      <c r="T236" s="18"/>
      <c r="U236" s="20"/>
      <c r="V236" s="20"/>
      <c r="W236" s="20"/>
      <c r="X236" s="20"/>
      <c r="Y236" s="22"/>
      <c r="Z236" s="19"/>
      <c r="AA236" s="23"/>
      <c r="AB236" s="37">
        <f>AB235+TIME(0,10,0)</f>
        <v>0.19791666666666669</v>
      </c>
      <c r="AC236" s="36">
        <v>0.20486111111111113</v>
      </c>
    </row>
    <row r="237" spans="1:29" ht="12">
      <c r="A237" s="6" t="s">
        <v>29</v>
      </c>
      <c r="B237" s="72">
        <v>12</v>
      </c>
      <c r="C237" s="73"/>
      <c r="D237" s="72">
        <v>12</v>
      </c>
      <c r="E237" s="81"/>
      <c r="F237" s="72">
        <v>12</v>
      </c>
      <c r="G237" s="81"/>
      <c r="H237" s="72">
        <v>12</v>
      </c>
      <c r="I237" s="81"/>
      <c r="J237" s="72">
        <v>12</v>
      </c>
      <c r="K237" s="81"/>
      <c r="L237" s="72">
        <v>12</v>
      </c>
      <c r="M237" s="81"/>
      <c r="N237" s="72">
        <v>12</v>
      </c>
      <c r="O237" s="73"/>
      <c r="P237" s="52">
        <v>12</v>
      </c>
      <c r="Q237" s="81"/>
      <c r="R237" s="72">
        <v>12</v>
      </c>
      <c r="S237" s="81"/>
      <c r="T237" s="72">
        <v>0</v>
      </c>
      <c r="U237" s="50"/>
      <c r="V237" s="50"/>
      <c r="W237" s="50"/>
      <c r="X237" s="50"/>
      <c r="Y237" s="73"/>
      <c r="Z237" s="52">
        <v>12</v>
      </c>
      <c r="AA237" s="81"/>
      <c r="AB237" s="72">
        <v>12</v>
      </c>
      <c r="AC237" s="73"/>
    </row>
    <row r="238" spans="1:29" ht="12.75" thickBot="1">
      <c r="A238" s="2" t="s">
        <v>30</v>
      </c>
      <c r="B238" s="48" t="s">
        <v>15</v>
      </c>
      <c r="C238" s="49"/>
      <c r="D238" s="48" t="s">
        <v>15</v>
      </c>
      <c r="E238" s="54"/>
      <c r="F238" s="48" t="s">
        <v>15</v>
      </c>
      <c r="G238" s="54"/>
      <c r="H238" s="48" t="s">
        <v>15</v>
      </c>
      <c r="I238" s="54"/>
      <c r="J238" s="48" t="s">
        <v>15</v>
      </c>
      <c r="K238" s="54"/>
      <c r="L238" s="48" t="s">
        <v>15</v>
      </c>
      <c r="M238" s="54"/>
      <c r="N238" s="48" t="s">
        <v>15</v>
      </c>
      <c r="O238" s="49"/>
      <c r="P238" s="60" t="s">
        <v>15</v>
      </c>
      <c r="Q238" s="54"/>
      <c r="R238" s="48" t="s">
        <v>15</v>
      </c>
      <c r="S238" s="54"/>
      <c r="T238" s="48" t="s">
        <v>116</v>
      </c>
      <c r="U238" s="51"/>
      <c r="V238" s="51"/>
      <c r="W238" s="51"/>
      <c r="X238" s="51"/>
      <c r="Y238" s="49"/>
      <c r="Z238" s="60" t="s">
        <v>15</v>
      </c>
      <c r="AA238" s="54"/>
      <c r="AB238" s="48" t="s">
        <v>15</v>
      </c>
      <c r="AC238" s="49"/>
    </row>
    <row r="239" ht="12.75" thickBot="1"/>
    <row r="240" spans="1:13" ht="12">
      <c r="A240" s="1" t="s">
        <v>20</v>
      </c>
      <c r="B240" s="26" t="s">
        <v>243</v>
      </c>
      <c r="C240" s="39" t="s">
        <v>244</v>
      </c>
      <c r="D240" s="26" t="s">
        <v>247</v>
      </c>
      <c r="E240" s="32" t="s">
        <v>248</v>
      </c>
      <c r="F240" s="32" t="s">
        <v>247</v>
      </c>
      <c r="G240" s="32" t="s">
        <v>248</v>
      </c>
      <c r="H240" s="32" t="s">
        <v>247</v>
      </c>
      <c r="I240" s="28" t="s">
        <v>248</v>
      </c>
      <c r="J240" s="26" t="s">
        <v>253</v>
      </c>
      <c r="K240" s="28" t="s">
        <v>254</v>
      </c>
      <c r="L240" s="26" t="s">
        <v>255</v>
      </c>
      <c r="M240" s="28" t="s">
        <v>256</v>
      </c>
    </row>
    <row r="241" spans="1:13" ht="12">
      <c r="A241" s="6" t="s">
        <v>24</v>
      </c>
      <c r="B241" s="72" t="s">
        <v>115</v>
      </c>
      <c r="C241" s="81"/>
      <c r="D241" s="72" t="s">
        <v>28</v>
      </c>
      <c r="E241" s="50"/>
      <c r="F241" s="50"/>
      <c r="G241" s="50"/>
      <c r="H241" s="50"/>
      <c r="I241" s="73"/>
      <c r="J241" s="72" t="s">
        <v>28</v>
      </c>
      <c r="K241" s="81"/>
      <c r="L241" s="72" t="s">
        <v>28</v>
      </c>
      <c r="M241" s="73"/>
    </row>
    <row r="242" spans="1:13" ht="12">
      <c r="A242" s="6" t="s">
        <v>19</v>
      </c>
      <c r="B242" s="72" t="s">
        <v>31</v>
      </c>
      <c r="C242" s="81"/>
      <c r="D242" s="72" t="s">
        <v>249</v>
      </c>
      <c r="E242" s="50"/>
      <c r="F242" s="50" t="s">
        <v>250</v>
      </c>
      <c r="G242" s="50"/>
      <c r="H242" s="50" t="s">
        <v>252</v>
      </c>
      <c r="I242" s="73"/>
      <c r="J242" s="72" t="s">
        <v>31</v>
      </c>
      <c r="K242" s="81"/>
      <c r="L242" s="72" t="s">
        <v>31</v>
      </c>
      <c r="M242" s="73"/>
    </row>
    <row r="243" spans="1:13" ht="12">
      <c r="A243" s="6" t="s">
        <v>25</v>
      </c>
      <c r="B243" s="72" t="s">
        <v>2</v>
      </c>
      <c r="C243" s="81"/>
      <c r="D243" s="72" t="s">
        <v>95</v>
      </c>
      <c r="E243" s="50"/>
      <c r="F243" s="50" t="s">
        <v>251</v>
      </c>
      <c r="G243" s="50"/>
      <c r="H243" s="50" t="s">
        <v>95</v>
      </c>
      <c r="I243" s="73"/>
      <c r="J243" s="72" t="s">
        <v>2</v>
      </c>
      <c r="K243" s="81"/>
      <c r="L243" s="72" t="s">
        <v>2</v>
      </c>
      <c r="M243" s="73"/>
    </row>
    <row r="244" spans="1:13" ht="12">
      <c r="A244" s="33" t="s">
        <v>14</v>
      </c>
      <c r="B244" s="37">
        <v>0.1076388888888889</v>
      </c>
      <c r="C244" s="40">
        <f>C247+TIME(0,55,0)</f>
        <v>0.43055555555555547</v>
      </c>
      <c r="D244" s="37">
        <v>0.11458333333333333</v>
      </c>
      <c r="E244" s="35">
        <f>E253+TIME(0,65,0)</f>
        <v>0.4618055555555556</v>
      </c>
      <c r="F244" s="35">
        <v>0.11458333333333333</v>
      </c>
      <c r="G244" s="35">
        <f>G253+TIME(0,65,0)</f>
        <v>0.4618055555555556</v>
      </c>
      <c r="H244" s="35">
        <v>0.11458333333333333</v>
      </c>
      <c r="I244" s="36">
        <f>I253+TIME(0,65,0)</f>
        <v>0.4618055555555556</v>
      </c>
      <c r="J244" s="37">
        <v>0.5972222222222222</v>
      </c>
      <c r="K244" s="40">
        <f>K253+TIME(0,65,0)</f>
        <v>0.14930555555555555</v>
      </c>
      <c r="L244" s="37">
        <v>0.638888888888889</v>
      </c>
      <c r="M244" s="36">
        <f>M253+TIME(0,45,0)</f>
        <v>0.5034722222222222</v>
      </c>
    </row>
    <row r="245" spans="1:13" ht="12">
      <c r="A245" s="74" t="s">
        <v>238</v>
      </c>
      <c r="B245" s="37">
        <f>B244+TIME(0,40,0)</f>
        <v>0.13541666666666669</v>
      </c>
      <c r="C245" s="43"/>
      <c r="D245" s="18"/>
      <c r="E245" s="38"/>
      <c r="F245" s="20"/>
      <c r="G245" s="38"/>
      <c r="H245" s="20"/>
      <c r="I245" s="44"/>
      <c r="J245" s="47"/>
      <c r="K245" s="43"/>
      <c r="L245" s="18"/>
      <c r="M245" s="44"/>
    </row>
    <row r="246" spans="1:13" ht="12">
      <c r="A246" s="74"/>
      <c r="B246" s="37">
        <f>B245+TIME(0,5,0)</f>
        <v>0.1388888888888889</v>
      </c>
      <c r="C246" s="43"/>
      <c r="D246" s="42"/>
      <c r="E246" s="38"/>
      <c r="F246" s="38"/>
      <c r="G246" s="38"/>
      <c r="H246" s="38"/>
      <c r="I246" s="44"/>
      <c r="J246" s="42"/>
      <c r="K246" s="43"/>
      <c r="L246" s="42"/>
      <c r="M246" s="44"/>
    </row>
    <row r="247" spans="1:13" ht="12">
      <c r="A247" s="74" t="s">
        <v>239</v>
      </c>
      <c r="B247" s="37">
        <f>B246+TIME(0,35,0)</f>
        <v>0.16319444444444445</v>
      </c>
      <c r="C247" s="40">
        <f>C248+TIME(0,10,0)</f>
        <v>0.39236111111111105</v>
      </c>
      <c r="D247" s="42"/>
      <c r="E247" s="38"/>
      <c r="F247" s="38"/>
      <c r="G247" s="38"/>
      <c r="H247" s="38"/>
      <c r="I247" s="44"/>
      <c r="J247" s="42"/>
      <c r="K247" s="43"/>
      <c r="L247" s="42"/>
      <c r="M247" s="44"/>
    </row>
    <row r="248" spans="1:13" ht="12">
      <c r="A248" s="74"/>
      <c r="B248" s="37">
        <f>B247+TIME(0,15,0)</f>
        <v>0.1736111111111111</v>
      </c>
      <c r="C248" s="40">
        <f>C251+TIME(0,75,0)</f>
        <v>0.38541666666666663</v>
      </c>
      <c r="D248" s="42"/>
      <c r="E248" s="38"/>
      <c r="F248" s="38"/>
      <c r="G248" s="38"/>
      <c r="H248" s="38"/>
      <c r="I248" s="44"/>
      <c r="J248" s="42"/>
      <c r="K248" s="43"/>
      <c r="L248" s="42"/>
      <c r="M248" s="44"/>
    </row>
    <row r="249" spans="1:13" ht="12">
      <c r="A249" s="74" t="s">
        <v>246</v>
      </c>
      <c r="B249" s="37">
        <f>B248+TIME(0,30,0)</f>
        <v>0.19444444444444445</v>
      </c>
      <c r="C249" s="43"/>
      <c r="D249" s="42"/>
      <c r="E249" s="38"/>
      <c r="F249" s="38"/>
      <c r="G249" s="38"/>
      <c r="H249" s="38"/>
      <c r="I249" s="44"/>
      <c r="J249" s="42"/>
      <c r="K249" s="43"/>
      <c r="L249" s="42"/>
      <c r="M249" s="44"/>
    </row>
    <row r="250" spans="1:13" ht="12">
      <c r="A250" s="74"/>
      <c r="B250" s="37">
        <f>B249+TIME(0,5,0)</f>
        <v>0.19791666666666666</v>
      </c>
      <c r="C250" s="43"/>
      <c r="D250" s="42"/>
      <c r="E250" s="38"/>
      <c r="F250" s="38"/>
      <c r="G250" s="38"/>
      <c r="H250" s="38"/>
      <c r="I250" s="44"/>
      <c r="J250" s="42"/>
      <c r="K250" s="43"/>
      <c r="L250" s="42"/>
      <c r="M250" s="44"/>
    </row>
    <row r="251" spans="1:13" ht="12">
      <c r="A251" s="74" t="s">
        <v>240</v>
      </c>
      <c r="B251" s="37">
        <f>B250+TIME(0,60,0)</f>
        <v>0.23958333333333331</v>
      </c>
      <c r="C251" s="40">
        <f>C252+TIME(0,5,0)</f>
        <v>0.3333333333333333</v>
      </c>
      <c r="D251" s="42"/>
      <c r="E251" s="38"/>
      <c r="F251" s="38"/>
      <c r="G251" s="38"/>
      <c r="H251" s="38"/>
      <c r="I251" s="44"/>
      <c r="J251" s="42"/>
      <c r="K251" s="43"/>
      <c r="L251" s="42"/>
      <c r="M251" s="44"/>
    </row>
    <row r="252" spans="1:13" ht="12">
      <c r="A252" s="74"/>
      <c r="B252" s="37">
        <f>B251+TIME(0,5,0)</f>
        <v>0.24305555555555552</v>
      </c>
      <c r="C252" s="40">
        <f>C253+TIME(0,50,0)</f>
        <v>0.3298611111111111</v>
      </c>
      <c r="D252" s="42"/>
      <c r="E252" s="20"/>
      <c r="F252" s="38"/>
      <c r="G252" s="20"/>
      <c r="H252" s="38"/>
      <c r="I252" s="22"/>
      <c r="J252" s="42"/>
      <c r="K252" s="63"/>
      <c r="L252" s="42"/>
      <c r="M252" s="22"/>
    </row>
    <row r="253" spans="1:13" ht="12">
      <c r="A253" s="55" t="s">
        <v>241</v>
      </c>
      <c r="B253" s="37">
        <f>B252+TIME(0,50,0)</f>
        <v>0.27777777777777773</v>
      </c>
      <c r="C253" s="40">
        <v>0.2951388888888889</v>
      </c>
      <c r="D253" s="37">
        <f>D244+TIME(0,70,0)</f>
        <v>0.16319444444444445</v>
      </c>
      <c r="E253" s="35">
        <v>0.4166666666666667</v>
      </c>
      <c r="F253" s="35">
        <f>F244+TIME(0,70,0)</f>
        <v>0.16319444444444445</v>
      </c>
      <c r="G253" s="35">
        <v>0.4166666666666667</v>
      </c>
      <c r="H253" s="35">
        <f>H244+TIME(0,70,0)</f>
        <v>0.16319444444444445</v>
      </c>
      <c r="I253" s="36">
        <v>0.4166666666666667</v>
      </c>
      <c r="J253" s="37">
        <f>J244+TIME(0,70,0)</f>
        <v>0.6458333333333334</v>
      </c>
      <c r="K253" s="40">
        <v>0.10416666666666667</v>
      </c>
      <c r="L253" s="37">
        <f>L244+TIME(0,70,0)</f>
        <v>0.6875000000000001</v>
      </c>
      <c r="M253" s="36">
        <f>M254+TIME(0,30,0)</f>
        <v>0.4722222222222222</v>
      </c>
    </row>
    <row r="254" spans="1:13" ht="12">
      <c r="A254" s="56"/>
      <c r="B254" s="42"/>
      <c r="C254" s="43"/>
      <c r="D254" s="42"/>
      <c r="E254" s="38"/>
      <c r="F254" s="38"/>
      <c r="G254" s="38"/>
      <c r="H254" s="38"/>
      <c r="I254" s="44"/>
      <c r="J254" s="42"/>
      <c r="K254" s="43"/>
      <c r="L254" s="37">
        <f>L253+TIME(0,30,0)</f>
        <v>0.7083333333333335</v>
      </c>
      <c r="M254" s="36">
        <f>M255+TIME(0,45,0)</f>
        <v>0.4513888888888889</v>
      </c>
    </row>
    <row r="255" spans="1:13" ht="12">
      <c r="A255" s="33" t="s">
        <v>242</v>
      </c>
      <c r="B255" s="18"/>
      <c r="C255" s="23"/>
      <c r="D255" s="18"/>
      <c r="E255" s="20"/>
      <c r="F255" s="20"/>
      <c r="G255" s="20"/>
      <c r="H255" s="20"/>
      <c r="I255" s="22"/>
      <c r="J255" s="18"/>
      <c r="K255" s="23"/>
      <c r="L255" s="37">
        <f>L254+TIME(0,50,0)</f>
        <v>0.7430555555555557</v>
      </c>
      <c r="M255" s="36">
        <v>0.4201388888888889</v>
      </c>
    </row>
    <row r="256" spans="1:13" ht="12">
      <c r="A256" s="33" t="s">
        <v>123</v>
      </c>
      <c r="B256" s="18"/>
      <c r="C256" s="23"/>
      <c r="D256" s="18"/>
      <c r="E256" s="20"/>
      <c r="F256" s="20"/>
      <c r="G256" s="20"/>
      <c r="H256" s="20"/>
      <c r="I256" s="22"/>
      <c r="J256" s="18"/>
      <c r="K256" s="23"/>
      <c r="L256" s="18"/>
      <c r="M256" s="22"/>
    </row>
    <row r="257" spans="1:13" ht="12">
      <c r="A257" s="6" t="s">
        <v>29</v>
      </c>
      <c r="B257" s="72">
        <v>12</v>
      </c>
      <c r="C257" s="81"/>
      <c r="D257" s="72">
        <v>30</v>
      </c>
      <c r="E257" s="50"/>
      <c r="F257" s="50"/>
      <c r="G257" s="50"/>
      <c r="H257" s="50"/>
      <c r="I257" s="73"/>
      <c r="J257" s="72">
        <v>30</v>
      </c>
      <c r="K257" s="81"/>
      <c r="L257" s="72">
        <v>27</v>
      </c>
      <c r="M257" s="73"/>
    </row>
    <row r="258" spans="1:13" ht="12.75" thickBot="1">
      <c r="A258" s="2" t="s">
        <v>30</v>
      </c>
      <c r="B258" s="3" t="s">
        <v>245</v>
      </c>
      <c r="C258" s="15" t="s">
        <v>15</v>
      </c>
      <c r="D258" s="48" t="s">
        <v>15</v>
      </c>
      <c r="E258" s="51"/>
      <c r="F258" s="51"/>
      <c r="G258" s="51"/>
      <c r="H258" s="51"/>
      <c r="I258" s="49"/>
      <c r="J258" s="69" t="s">
        <v>15</v>
      </c>
      <c r="K258" s="80"/>
      <c r="L258" s="48" t="s">
        <v>15</v>
      </c>
      <c r="M258" s="49"/>
    </row>
    <row r="259" ht="12.75" thickBot="1"/>
    <row r="260" spans="1:3" ht="12">
      <c r="A260" s="1" t="s">
        <v>20</v>
      </c>
      <c r="B260" s="26" t="s">
        <v>236</v>
      </c>
      <c r="C260" s="28" t="s">
        <v>237</v>
      </c>
    </row>
    <row r="261" spans="1:3" ht="12">
      <c r="A261" s="6" t="s">
        <v>24</v>
      </c>
      <c r="B261" s="72" t="s">
        <v>28</v>
      </c>
      <c r="C261" s="73"/>
    </row>
    <row r="262" spans="1:3" ht="12">
      <c r="A262" s="6" t="s">
        <v>19</v>
      </c>
      <c r="B262" s="72" t="s">
        <v>31</v>
      </c>
      <c r="C262" s="73"/>
    </row>
    <row r="263" spans="1:3" ht="12">
      <c r="A263" s="6" t="s">
        <v>25</v>
      </c>
      <c r="B263" s="72" t="s">
        <v>235</v>
      </c>
      <c r="C263" s="73"/>
    </row>
    <row r="264" spans="1:3" ht="12">
      <c r="A264" s="33" t="s">
        <v>241</v>
      </c>
      <c r="B264" s="37">
        <v>0.0625</v>
      </c>
      <c r="C264" s="36">
        <f>C265+TIME(0,100,0)</f>
        <v>0.579861111111111</v>
      </c>
    </row>
    <row r="265" spans="1:3" ht="12">
      <c r="A265" s="33" t="s">
        <v>16</v>
      </c>
      <c r="B265" s="37">
        <f>B264+TIME(1,25,0)</f>
        <v>0.12152777777777779</v>
      </c>
      <c r="C265" s="64">
        <v>0.5104166666666666</v>
      </c>
    </row>
    <row r="266" spans="1:3" ht="12">
      <c r="A266" s="6" t="s">
        <v>29</v>
      </c>
      <c r="B266" s="72">
        <v>30</v>
      </c>
      <c r="C266" s="73"/>
    </row>
    <row r="267" spans="1:3" ht="12.75" thickBot="1">
      <c r="A267" s="2" t="s">
        <v>30</v>
      </c>
      <c r="B267" s="69" t="s">
        <v>15</v>
      </c>
      <c r="C267" s="70"/>
    </row>
    <row r="268" ht="12.75" thickBot="1"/>
    <row r="269" spans="1:5" ht="12">
      <c r="A269" s="1" t="s">
        <v>20</v>
      </c>
      <c r="B269" s="26" t="s">
        <v>260</v>
      </c>
      <c r="C269" s="39" t="s">
        <v>261</v>
      </c>
      <c r="D269" s="26" t="s">
        <v>263</v>
      </c>
      <c r="E269" s="28" t="s">
        <v>264</v>
      </c>
    </row>
    <row r="270" spans="1:5" ht="12">
      <c r="A270" s="6" t="s">
        <v>24</v>
      </c>
      <c r="B270" s="72" t="s">
        <v>115</v>
      </c>
      <c r="C270" s="81"/>
      <c r="D270" s="72" t="s">
        <v>28</v>
      </c>
      <c r="E270" s="73"/>
    </row>
    <row r="271" spans="1:5" ht="12">
      <c r="A271" s="6" t="s">
        <v>19</v>
      </c>
      <c r="B271" s="75" t="s">
        <v>262</v>
      </c>
      <c r="C271" s="82"/>
      <c r="D271" s="75" t="s">
        <v>265</v>
      </c>
      <c r="E271" s="76"/>
    </row>
    <row r="272" spans="1:5" ht="12">
      <c r="A272" s="6" t="s">
        <v>25</v>
      </c>
      <c r="B272" s="72" t="s">
        <v>56</v>
      </c>
      <c r="C272" s="81"/>
      <c r="D272" s="72" t="s">
        <v>56</v>
      </c>
      <c r="E272" s="73"/>
    </row>
    <row r="273" spans="1:5" ht="12">
      <c r="A273" s="33" t="s">
        <v>14</v>
      </c>
      <c r="B273" s="37">
        <v>0.10069444444444443</v>
      </c>
      <c r="C273" s="40">
        <f>C274+TIME(0,55,0)</f>
        <v>0.42361111111111105</v>
      </c>
      <c r="D273" s="37">
        <v>0.125</v>
      </c>
      <c r="E273" s="36">
        <f>E274+TIME(0,35,0)</f>
        <v>0.3194444444444444</v>
      </c>
    </row>
    <row r="274" spans="1:5" ht="12">
      <c r="A274" s="74" t="s">
        <v>239</v>
      </c>
      <c r="B274" s="37">
        <f>B273+TIME(0,55,0)</f>
        <v>0.13888888888888887</v>
      </c>
      <c r="C274" s="40">
        <f>C275+TIME(0,10,0)</f>
        <v>0.38541666666666663</v>
      </c>
      <c r="D274" s="37">
        <f>D273+TIME(0,35,0)</f>
        <v>0.14930555555555555</v>
      </c>
      <c r="E274" s="36">
        <f>E275+TIME(0,25,0)</f>
        <v>0.29513888888888884</v>
      </c>
    </row>
    <row r="275" spans="1:5" ht="12">
      <c r="A275" s="74"/>
      <c r="B275" s="37">
        <f>B274+TIME(0,10,0)</f>
        <v>0.14583333333333331</v>
      </c>
      <c r="C275" s="40">
        <f>C276+TIME(0,100,0)</f>
        <v>0.3784722222222222</v>
      </c>
      <c r="D275" s="37">
        <f>D274+TIME(0,45,0)</f>
        <v>0.18055555555555555</v>
      </c>
      <c r="E275" s="36">
        <f>E280+TIME(0,65,0)</f>
        <v>0.27777777777777773</v>
      </c>
    </row>
    <row r="276" spans="1:5" ht="12">
      <c r="A276" s="74" t="s">
        <v>257</v>
      </c>
      <c r="B276" s="37">
        <f>B275+TIME(1,35,0)</f>
        <v>0.21180555555555552</v>
      </c>
      <c r="C276" s="40">
        <f>C277+TIME(0,5,0)</f>
        <v>0.30902777777777773</v>
      </c>
      <c r="D276" s="42"/>
      <c r="E276" s="44"/>
    </row>
    <row r="277" spans="1:5" ht="12">
      <c r="A277" s="74"/>
      <c r="B277" s="37">
        <f>B276+TIME(0,5,0)</f>
        <v>0.21527777777777773</v>
      </c>
      <c r="C277" s="40">
        <f>C278+TIME(0,25,0)</f>
        <v>0.3055555555555555</v>
      </c>
      <c r="D277" s="42"/>
      <c r="E277" s="44"/>
    </row>
    <row r="278" spans="1:5" ht="12">
      <c r="A278" s="74" t="s">
        <v>258</v>
      </c>
      <c r="B278" s="37">
        <f>B277+TIME(0,25,0)</f>
        <v>0.23263888888888884</v>
      </c>
      <c r="C278" s="40">
        <f>C279+TIME(0,5,0)</f>
        <v>0.2881944444444444</v>
      </c>
      <c r="D278" s="42"/>
      <c r="E278" s="44"/>
    </row>
    <row r="279" spans="1:5" ht="12">
      <c r="A279" s="74"/>
      <c r="B279" s="37">
        <f>B278+TIME(0,5,0)</f>
        <v>0.23611111111111105</v>
      </c>
      <c r="C279" s="40">
        <f>C280+TIME(0,20,0)</f>
        <v>0.2847222222222222</v>
      </c>
      <c r="D279" s="42"/>
      <c r="E279" s="62"/>
    </row>
    <row r="280" spans="1:5" ht="12">
      <c r="A280" s="33" t="s">
        <v>259</v>
      </c>
      <c r="B280" s="37">
        <f>B279+TIME(0,20,0)</f>
        <v>0.24999999999999994</v>
      </c>
      <c r="C280" s="40">
        <v>0.2708333333333333</v>
      </c>
      <c r="D280" s="37">
        <f>D275+TIME(0,45,0)</f>
        <v>0.21180555555555555</v>
      </c>
      <c r="E280" s="36">
        <v>0.23263888888888887</v>
      </c>
    </row>
    <row r="281" spans="1:5" ht="12">
      <c r="A281" s="6" t="s">
        <v>29</v>
      </c>
      <c r="B281" s="72">
        <v>12</v>
      </c>
      <c r="C281" s="81"/>
      <c r="D281" s="72">
        <v>27</v>
      </c>
      <c r="E281" s="73"/>
    </row>
    <row r="282" spans="1:5" ht="12.75" thickBot="1">
      <c r="A282" s="2" t="s">
        <v>30</v>
      </c>
      <c r="B282" s="3" t="s">
        <v>245</v>
      </c>
      <c r="C282" s="15" t="s">
        <v>15</v>
      </c>
      <c r="D282" s="69" t="s">
        <v>15</v>
      </c>
      <c r="E282" s="70"/>
    </row>
    <row r="283" ht="12.75" thickBot="1"/>
    <row r="284" spans="1:3" ht="12">
      <c r="A284" s="1" t="s">
        <v>20</v>
      </c>
      <c r="B284" s="26" t="s">
        <v>269</v>
      </c>
      <c r="C284" s="28" t="s">
        <v>270</v>
      </c>
    </row>
    <row r="285" spans="1:3" ht="12">
      <c r="A285" s="6" t="s">
        <v>24</v>
      </c>
      <c r="B285" s="72" t="s">
        <v>115</v>
      </c>
      <c r="C285" s="73"/>
    </row>
    <row r="286" spans="1:3" ht="12">
      <c r="A286" s="6" t="s">
        <v>19</v>
      </c>
      <c r="B286" s="75" t="s">
        <v>267</v>
      </c>
      <c r="C286" s="76"/>
    </row>
    <row r="287" spans="1:3" ht="12">
      <c r="A287" s="6" t="s">
        <v>25</v>
      </c>
      <c r="B287" s="72" t="s">
        <v>95</v>
      </c>
      <c r="C287" s="73"/>
    </row>
    <row r="288" spans="1:3" ht="12">
      <c r="A288" s="33" t="s">
        <v>14</v>
      </c>
      <c r="B288" s="37">
        <v>0.2916666666666667</v>
      </c>
      <c r="C288" s="36">
        <f>C289+TIME(0,55,0)</f>
        <v>0.5347222222222222</v>
      </c>
    </row>
    <row r="289" spans="1:3" ht="12">
      <c r="A289" s="74" t="s">
        <v>239</v>
      </c>
      <c r="B289" s="37">
        <f>B288+TIME(0,55,0)</f>
        <v>0.3298611111111111</v>
      </c>
      <c r="C289" s="36">
        <f>C290+TIME(0,15,0)</f>
        <v>0.4965277777777778</v>
      </c>
    </row>
    <row r="290" spans="1:3" ht="12">
      <c r="A290" s="74"/>
      <c r="B290" s="37">
        <f>B289+TIME(0,15,0)</f>
        <v>0.3402777777777778</v>
      </c>
      <c r="C290" s="36">
        <f>C291+TIME(0,55,0)</f>
        <v>0.4861111111111111</v>
      </c>
    </row>
    <row r="291" spans="1:3" ht="12">
      <c r="A291" s="74" t="s">
        <v>266</v>
      </c>
      <c r="B291" s="37">
        <f>B290+TIME(0,55,0)</f>
        <v>0.3784722222222222</v>
      </c>
      <c r="C291" s="36">
        <f>C292+TIME(0,5,0)</f>
        <v>0.4479166666666667</v>
      </c>
    </row>
    <row r="292" spans="1:3" ht="12">
      <c r="A292" s="74"/>
      <c r="B292" s="37">
        <f>B291+TIME(0,5,0)</f>
        <v>0.3819444444444444</v>
      </c>
      <c r="C292" s="36">
        <f>C293+TIME(0,40,0)</f>
        <v>0.4444444444444445</v>
      </c>
    </row>
    <row r="293" spans="1:3" ht="12">
      <c r="A293" s="33" t="s">
        <v>240</v>
      </c>
      <c r="B293" s="37">
        <f>B292+TIME(0,40,0)</f>
        <v>0.4097222222222222</v>
      </c>
      <c r="C293" s="36">
        <v>0.4166666666666667</v>
      </c>
    </row>
    <row r="294" spans="1:3" ht="12">
      <c r="A294" s="6" t="s">
        <v>29</v>
      </c>
      <c r="B294" s="72">
        <v>12</v>
      </c>
      <c r="C294" s="73"/>
    </row>
    <row r="295" spans="1:3" ht="12.75" thickBot="1">
      <c r="A295" s="2" t="s">
        <v>30</v>
      </c>
      <c r="B295" s="3" t="s">
        <v>245</v>
      </c>
      <c r="C295" s="4" t="s">
        <v>15</v>
      </c>
    </row>
    <row r="296" ht="12.75" thickBot="1"/>
    <row r="297" spans="1:9" ht="12">
      <c r="A297" s="1" t="s">
        <v>20</v>
      </c>
      <c r="B297" s="26" t="s">
        <v>271</v>
      </c>
      <c r="C297" s="28" t="s">
        <v>272</v>
      </c>
      <c r="D297" s="26" t="s">
        <v>275</v>
      </c>
      <c r="E297" s="28" t="s">
        <v>276</v>
      </c>
      <c r="F297" s="26" t="s">
        <v>275</v>
      </c>
      <c r="G297" s="28" t="s">
        <v>276</v>
      </c>
      <c r="H297" s="26" t="s">
        <v>275</v>
      </c>
      <c r="I297" s="28" t="s">
        <v>276</v>
      </c>
    </row>
    <row r="298" spans="1:9" ht="12">
      <c r="A298" s="6" t="s">
        <v>24</v>
      </c>
      <c r="B298" s="72" t="s">
        <v>273</v>
      </c>
      <c r="C298" s="73"/>
      <c r="D298" s="77" t="s">
        <v>273</v>
      </c>
      <c r="E298" s="78"/>
      <c r="F298" s="78"/>
      <c r="G298" s="78"/>
      <c r="H298" s="78"/>
      <c r="I298" s="79"/>
    </row>
    <row r="299" spans="1:9" ht="12">
      <c r="A299" s="6" t="s">
        <v>19</v>
      </c>
      <c r="B299" s="72" t="s">
        <v>17</v>
      </c>
      <c r="C299" s="73"/>
      <c r="D299" s="72" t="s">
        <v>51</v>
      </c>
      <c r="E299" s="73"/>
      <c r="F299" s="72" t="s">
        <v>66</v>
      </c>
      <c r="G299" s="73"/>
      <c r="H299" s="72" t="s">
        <v>67</v>
      </c>
      <c r="I299" s="73"/>
    </row>
    <row r="300" spans="1:9" ht="12">
      <c r="A300" s="6" t="s">
        <v>25</v>
      </c>
      <c r="B300" s="72" t="s">
        <v>268</v>
      </c>
      <c r="C300" s="73"/>
      <c r="D300" s="77">
        <v>5.7</v>
      </c>
      <c r="E300" s="78"/>
      <c r="F300" s="78"/>
      <c r="G300" s="78"/>
      <c r="H300" s="78"/>
      <c r="I300" s="79"/>
    </row>
    <row r="301" spans="1:9" ht="12">
      <c r="A301" s="33" t="s">
        <v>274</v>
      </c>
      <c r="B301" s="37">
        <v>0.013888888888888888</v>
      </c>
      <c r="C301" s="36">
        <f>C302+TIME(0,130,0)</f>
        <v>0.2847222222222222</v>
      </c>
      <c r="D301" s="37">
        <v>0.3541666666666667</v>
      </c>
      <c r="E301" s="36">
        <f>E302+TIME(0,160,0)</f>
        <v>0.625</v>
      </c>
      <c r="F301" s="37">
        <v>0.5208333333333334</v>
      </c>
      <c r="G301" s="36">
        <f>G302+TIME(0,160,0)</f>
        <v>0.7916666666666665</v>
      </c>
      <c r="H301" s="37">
        <v>0.3541666666666667</v>
      </c>
      <c r="I301" s="36">
        <f>I302+TIME(0,160,0)</f>
        <v>0.625</v>
      </c>
    </row>
    <row r="302" spans="1:9" ht="12">
      <c r="A302" s="33" t="s">
        <v>0</v>
      </c>
      <c r="B302" s="37">
        <f>B301+TIME(2,50,0)</f>
        <v>0.13194444444444445</v>
      </c>
      <c r="C302" s="64">
        <v>0.19444444444444445</v>
      </c>
      <c r="D302" s="37">
        <f>D301+TIME(2,50,0)</f>
        <v>0.47222222222222227</v>
      </c>
      <c r="E302" s="64">
        <v>0.513888888888889</v>
      </c>
      <c r="F302" s="37">
        <f>F301+TIME(2,50,0)</f>
        <v>0.638888888888889</v>
      </c>
      <c r="G302" s="64">
        <v>0.6805555555555555</v>
      </c>
      <c r="H302" s="37">
        <f>H301+TIME(2,50,0)</f>
        <v>0.47222222222222227</v>
      </c>
      <c r="I302" s="64">
        <v>0.513888888888889</v>
      </c>
    </row>
    <row r="303" spans="1:9" ht="12">
      <c r="A303" s="6" t="s">
        <v>29</v>
      </c>
      <c r="B303" s="72">
        <v>48</v>
      </c>
      <c r="C303" s="73"/>
      <c r="D303" s="77">
        <v>48</v>
      </c>
      <c r="E303" s="78"/>
      <c r="F303" s="78"/>
      <c r="G303" s="78"/>
      <c r="H303" s="78"/>
      <c r="I303" s="79"/>
    </row>
    <row r="304" spans="1:9" ht="12.75" thickBot="1">
      <c r="A304" s="2" t="s">
        <v>30</v>
      </c>
      <c r="B304" s="69" t="s">
        <v>15</v>
      </c>
      <c r="C304" s="70"/>
      <c r="D304" s="69" t="s">
        <v>15</v>
      </c>
      <c r="E304" s="80"/>
      <c r="F304" s="80"/>
      <c r="G304" s="80"/>
      <c r="H304" s="80"/>
      <c r="I304" s="70"/>
    </row>
    <row r="305" ht="12.75" thickBot="1"/>
    <row r="306" spans="1:5" ht="12">
      <c r="A306" s="1" t="s">
        <v>20</v>
      </c>
      <c r="B306" s="26" t="s">
        <v>277</v>
      </c>
      <c r="C306" s="28" t="s">
        <v>278</v>
      </c>
      <c r="D306" s="26" t="s">
        <v>284</v>
      </c>
      <c r="E306" s="28" t="s">
        <v>285</v>
      </c>
    </row>
    <row r="307" spans="1:5" ht="12">
      <c r="A307" s="6" t="s">
        <v>24</v>
      </c>
      <c r="B307" s="72" t="s">
        <v>28</v>
      </c>
      <c r="C307" s="73"/>
      <c r="D307" s="72" t="s">
        <v>28</v>
      </c>
      <c r="E307" s="73"/>
    </row>
    <row r="308" spans="1:5" ht="12">
      <c r="A308" s="6" t="s">
        <v>19</v>
      </c>
      <c r="B308" s="75" t="s">
        <v>279</v>
      </c>
      <c r="C308" s="76"/>
      <c r="D308" s="72" t="s">
        <v>31</v>
      </c>
      <c r="E308" s="73"/>
    </row>
    <row r="309" spans="1:5" ht="12">
      <c r="A309" s="6" t="s">
        <v>25</v>
      </c>
      <c r="B309" s="24" t="s">
        <v>280</v>
      </c>
      <c r="C309" s="30" t="s">
        <v>56</v>
      </c>
      <c r="D309" s="24">
        <v>1</v>
      </c>
      <c r="E309" s="30">
        <v>5</v>
      </c>
    </row>
    <row r="310" spans="1:5" ht="12">
      <c r="A310" s="33" t="s">
        <v>281</v>
      </c>
      <c r="B310" s="37">
        <v>0.4201388888888889</v>
      </c>
      <c r="C310" s="36">
        <f>C311+TIME(0,90,0)</f>
        <v>0.5138888888888888</v>
      </c>
      <c r="D310" s="42"/>
      <c r="E310" s="44"/>
    </row>
    <row r="311" spans="1:5" ht="12">
      <c r="A311" s="74" t="s">
        <v>282</v>
      </c>
      <c r="B311" s="37">
        <f>B310+TIME(0,90,0)</f>
        <v>0.4826388888888889</v>
      </c>
      <c r="C311" s="36">
        <f>C312+TIME(0,40,0)</f>
        <v>0.4513888888888889</v>
      </c>
      <c r="D311" s="42"/>
      <c r="E311" s="44"/>
    </row>
    <row r="312" spans="1:5" ht="12">
      <c r="A312" s="74"/>
      <c r="B312" s="37">
        <f>B311+TIME(0,40,0)</f>
        <v>0.5104166666666666</v>
      </c>
      <c r="C312" s="36">
        <f>C313+TIME(0,110,0)</f>
        <v>0.4236111111111111</v>
      </c>
      <c r="D312" s="37">
        <v>0.1875</v>
      </c>
      <c r="E312" s="36">
        <f>E313+TIME(0,120,0)</f>
        <v>0.3263888888888889</v>
      </c>
    </row>
    <row r="313" spans="1:5" ht="12">
      <c r="A313" s="74" t="s">
        <v>14</v>
      </c>
      <c r="B313" s="37">
        <f>B312+TIME(0,110,0)</f>
        <v>0.5868055555555555</v>
      </c>
      <c r="C313" s="36">
        <f>C314+TIME(0,80,0)</f>
        <v>0.3472222222222222</v>
      </c>
      <c r="D313" s="37">
        <f>D312+TIME(0,120,0)</f>
        <v>0.2708333333333333</v>
      </c>
      <c r="E313" s="36">
        <f>E314+TIME(0,40,0)</f>
        <v>0.24305555555555558</v>
      </c>
    </row>
    <row r="314" spans="1:5" ht="12">
      <c r="A314" s="74"/>
      <c r="B314" s="37">
        <f>B313+TIME(0,80,0)</f>
        <v>0.642361111111111</v>
      </c>
      <c r="C314" s="36">
        <f>C315+TIME(0,90,0)</f>
        <v>0.29166666666666663</v>
      </c>
      <c r="D314" s="37">
        <f>D313+TIME(0,40,0)</f>
        <v>0.2986111111111111</v>
      </c>
      <c r="E314" s="36">
        <f>E315+TIME(0,90,0)</f>
        <v>0.2152777777777778</v>
      </c>
    </row>
    <row r="315" spans="1:5" ht="12">
      <c r="A315" s="74" t="s">
        <v>16</v>
      </c>
      <c r="B315" s="37">
        <f>B314+TIME(0,85,0)</f>
        <v>0.7013888888888888</v>
      </c>
      <c r="C315" s="36">
        <f>C316+TIME(0,50,0)</f>
        <v>0.22916666666666663</v>
      </c>
      <c r="D315" s="37">
        <f>D314+TIME(0,90,0)</f>
        <v>0.3611111111111111</v>
      </c>
      <c r="E315" s="36">
        <f>E316+TIME(0,40,0)</f>
        <v>0.1527777777777778</v>
      </c>
    </row>
    <row r="316" spans="1:5" ht="12">
      <c r="A316" s="74"/>
      <c r="B316" s="37">
        <f>B315+TIME(0,50,0)</f>
        <v>0.736111111111111</v>
      </c>
      <c r="C316" s="36">
        <f>C317+TIME(1,40,0)</f>
        <v>0.19444444444444442</v>
      </c>
      <c r="D316" s="37">
        <f>D315+TIME(0,50,0)</f>
        <v>0.3958333333333333</v>
      </c>
      <c r="E316" s="36">
        <f>E317+TIME(1,30,0)</f>
        <v>0.125</v>
      </c>
    </row>
    <row r="317" spans="1:5" ht="12">
      <c r="A317" s="33" t="s">
        <v>0</v>
      </c>
      <c r="B317" s="37">
        <f>B316+TIME(0,100,0)</f>
        <v>0.8055555555555555</v>
      </c>
      <c r="C317" s="36">
        <v>0.125</v>
      </c>
      <c r="D317" s="37">
        <f>D316+TIME(0,90,0)</f>
        <v>0.4583333333333333</v>
      </c>
      <c r="E317" s="36">
        <v>0.0625</v>
      </c>
    </row>
    <row r="318" spans="1:5" ht="12">
      <c r="A318" s="6" t="s">
        <v>29</v>
      </c>
      <c r="B318" s="72"/>
      <c r="C318" s="73"/>
      <c r="D318" s="72"/>
      <c r="E318" s="73"/>
    </row>
    <row r="319" spans="1:5" ht="12.75" thickBot="1">
      <c r="A319" s="2" t="s">
        <v>30</v>
      </c>
      <c r="B319" s="69" t="s">
        <v>15</v>
      </c>
      <c r="C319" s="70"/>
      <c r="D319" s="69" t="s">
        <v>15</v>
      </c>
      <c r="E319" s="70"/>
    </row>
    <row r="320" ht="12"/>
    <row r="321" ht="12"/>
  </sheetData>
  <mergeCells count="465">
    <mergeCell ref="L237:M237"/>
    <mergeCell ref="L238:M238"/>
    <mergeCell ref="P215:Q215"/>
    <mergeCell ref="P216:Q216"/>
    <mergeCell ref="P217:Q217"/>
    <mergeCell ref="P237:Q237"/>
    <mergeCell ref="P238:Q238"/>
    <mergeCell ref="N215:O215"/>
    <mergeCell ref="N216:O216"/>
    <mergeCell ref="N217:O217"/>
    <mergeCell ref="A222:A223"/>
    <mergeCell ref="H217:I217"/>
    <mergeCell ref="H216:I216"/>
    <mergeCell ref="B216:C216"/>
    <mergeCell ref="B217:C217"/>
    <mergeCell ref="N176:O176"/>
    <mergeCell ref="F237:G237"/>
    <mergeCell ref="F238:G238"/>
    <mergeCell ref="B115:G115"/>
    <mergeCell ref="B116:C116"/>
    <mergeCell ref="D116:E116"/>
    <mergeCell ref="F116:G116"/>
    <mergeCell ref="B117:C117"/>
    <mergeCell ref="D117:E117"/>
    <mergeCell ref="D155:E155"/>
    <mergeCell ref="N160:O160"/>
    <mergeCell ref="N161:O161"/>
    <mergeCell ref="N162:O162"/>
    <mergeCell ref="H161:I161"/>
    <mergeCell ref="J161:K161"/>
    <mergeCell ref="L161:M161"/>
    <mergeCell ref="H162:M162"/>
    <mergeCell ref="H160:M160"/>
    <mergeCell ref="A150:A151"/>
    <mergeCell ref="A172:A173"/>
    <mergeCell ref="F145:G145"/>
    <mergeCell ref="F146:G146"/>
    <mergeCell ref="D156:E156"/>
    <mergeCell ref="F117:G117"/>
    <mergeCell ref="A119:A120"/>
    <mergeCell ref="B122:G122"/>
    <mergeCell ref="B123:G123"/>
    <mergeCell ref="H215:I215"/>
    <mergeCell ref="B215:C215"/>
    <mergeCell ref="A197:A198"/>
    <mergeCell ref="A199:A200"/>
    <mergeCell ref="B202:C202"/>
    <mergeCell ref="B203:C203"/>
    <mergeCell ref="A170:A171"/>
    <mergeCell ref="B176:C176"/>
    <mergeCell ref="A164:A165"/>
    <mergeCell ref="A166:A167"/>
    <mergeCell ref="B160:C160"/>
    <mergeCell ref="B161:C161"/>
    <mergeCell ref="B162:C162"/>
    <mergeCell ref="A168:A169"/>
    <mergeCell ref="A226:A227"/>
    <mergeCell ref="H237:I237"/>
    <mergeCell ref="H238:I238"/>
    <mergeCell ref="A224:A225"/>
    <mergeCell ref="A232:A233"/>
    <mergeCell ref="A234:A235"/>
    <mergeCell ref="D160:E160"/>
    <mergeCell ref="D161:E161"/>
    <mergeCell ref="D162:E162"/>
    <mergeCell ref="D238:E238"/>
    <mergeCell ref="J215:K215"/>
    <mergeCell ref="J216:K216"/>
    <mergeCell ref="R216:S216"/>
    <mergeCell ref="R217:S217"/>
    <mergeCell ref="R215:S215"/>
    <mergeCell ref="L215:M215"/>
    <mergeCell ref="L216:M216"/>
    <mergeCell ref="L217:M217"/>
    <mergeCell ref="D215:E215"/>
    <mergeCell ref="D216:E216"/>
    <mergeCell ref="D217:E217"/>
    <mergeCell ref="D237:E237"/>
    <mergeCell ref="B144:C144"/>
    <mergeCell ref="B155:C155"/>
    <mergeCell ref="B156:C156"/>
    <mergeCell ref="P160:Q160"/>
    <mergeCell ref="F155:G155"/>
    <mergeCell ref="F156:G156"/>
    <mergeCell ref="D144:E144"/>
    <mergeCell ref="F144:G144"/>
    <mergeCell ref="P144:Q144"/>
    <mergeCell ref="P145:Q145"/>
    <mergeCell ref="B146:C146"/>
    <mergeCell ref="D146:E146"/>
    <mergeCell ref="A152:A153"/>
    <mergeCell ref="P161:Q161"/>
    <mergeCell ref="A148:A149"/>
    <mergeCell ref="P146:Q146"/>
    <mergeCell ref="P155:Q155"/>
    <mergeCell ref="P156:Q156"/>
    <mergeCell ref="H155:I155"/>
    <mergeCell ref="H156:I156"/>
    <mergeCell ref="B145:C145"/>
    <mergeCell ref="D145:E145"/>
    <mergeCell ref="P162:Q162"/>
    <mergeCell ref="P176:Q176"/>
    <mergeCell ref="H176:M176"/>
    <mergeCell ref="D176:E176"/>
    <mergeCell ref="H146:I146"/>
    <mergeCell ref="J146:K146"/>
    <mergeCell ref="L146:M146"/>
    <mergeCell ref="N146:O146"/>
    <mergeCell ref="H40:K40"/>
    <mergeCell ref="H41:K41"/>
    <mergeCell ref="F140:G140"/>
    <mergeCell ref="F141:G141"/>
    <mergeCell ref="J73:O73"/>
    <mergeCell ref="F79:G79"/>
    <mergeCell ref="H79:I79"/>
    <mergeCell ref="F75:G75"/>
    <mergeCell ref="H75:I75"/>
    <mergeCell ref="B59:G59"/>
    <mergeCell ref="B135:E135"/>
    <mergeCell ref="B141:E141"/>
    <mergeCell ref="B140:E140"/>
    <mergeCell ref="F135:G135"/>
    <mergeCell ref="D136:E136"/>
    <mergeCell ref="F136:G136"/>
    <mergeCell ref="D137:E137"/>
    <mergeCell ref="F137:G137"/>
    <mergeCell ref="B137:C137"/>
    <mergeCell ref="AB215:AC215"/>
    <mergeCell ref="AB216:AC216"/>
    <mergeCell ref="B131:C131"/>
    <mergeCell ref="B132:C132"/>
    <mergeCell ref="B136:C136"/>
    <mergeCell ref="B212:C212"/>
    <mergeCell ref="F215:G215"/>
    <mergeCell ref="H145:I145"/>
    <mergeCell ref="J145:K145"/>
    <mergeCell ref="L145:M145"/>
    <mergeCell ref="F161:G161"/>
    <mergeCell ref="F162:G162"/>
    <mergeCell ref="F176:G176"/>
    <mergeCell ref="B211:C211"/>
    <mergeCell ref="B206:C206"/>
    <mergeCell ref="B207:C207"/>
    <mergeCell ref="B208:C208"/>
    <mergeCell ref="B193:C193"/>
    <mergeCell ref="B194:C194"/>
    <mergeCell ref="B195:C195"/>
    <mergeCell ref="D102:E102"/>
    <mergeCell ref="D103:E103"/>
    <mergeCell ref="D104:E104"/>
    <mergeCell ref="D111:E111"/>
    <mergeCell ref="AB238:AC238"/>
    <mergeCell ref="B237:C237"/>
    <mergeCell ref="B238:C238"/>
    <mergeCell ref="Z237:AA237"/>
    <mergeCell ref="J237:K237"/>
    <mergeCell ref="J238:K238"/>
    <mergeCell ref="N237:O237"/>
    <mergeCell ref="N238:O238"/>
    <mergeCell ref="R237:S237"/>
    <mergeCell ref="R238:S238"/>
    <mergeCell ref="A108:A109"/>
    <mergeCell ref="F216:G216"/>
    <mergeCell ref="F217:G217"/>
    <mergeCell ref="AB237:AC237"/>
    <mergeCell ref="AB217:AC217"/>
    <mergeCell ref="D112:E112"/>
    <mergeCell ref="B126:C126"/>
    <mergeCell ref="B127:C127"/>
    <mergeCell ref="B128:C128"/>
    <mergeCell ref="F160:G160"/>
    <mergeCell ref="A106:A107"/>
    <mergeCell ref="B111:C111"/>
    <mergeCell ref="B242:C242"/>
    <mergeCell ref="D242:E242"/>
    <mergeCell ref="B112:C112"/>
    <mergeCell ref="A184:A185"/>
    <mergeCell ref="B180:C180"/>
    <mergeCell ref="B182:C182"/>
    <mergeCell ref="B181:C181"/>
    <mergeCell ref="A220:A221"/>
    <mergeCell ref="A228:A229"/>
    <mergeCell ref="A230:A231"/>
    <mergeCell ref="H33:K33"/>
    <mergeCell ref="H34:K34"/>
    <mergeCell ref="H35:I35"/>
    <mergeCell ref="J35:K35"/>
    <mergeCell ref="B190:C190"/>
    <mergeCell ref="B189:C189"/>
    <mergeCell ref="A86:A87"/>
    <mergeCell ref="B103:C103"/>
    <mergeCell ref="B243:C243"/>
    <mergeCell ref="D243:E243"/>
    <mergeCell ref="D90:E90"/>
    <mergeCell ref="F90:G90"/>
    <mergeCell ref="B93:C93"/>
    <mergeCell ref="B94:C94"/>
    <mergeCell ref="B90:C90"/>
    <mergeCell ref="B102:C102"/>
    <mergeCell ref="B104:C104"/>
    <mergeCell ref="B241:C241"/>
    <mergeCell ref="D82:E82"/>
    <mergeCell ref="F82:G82"/>
    <mergeCell ref="D83:E83"/>
    <mergeCell ref="F83:G83"/>
    <mergeCell ref="D84:E84"/>
    <mergeCell ref="F84:G84"/>
    <mergeCell ref="D89:E89"/>
    <mergeCell ref="F89:G89"/>
    <mergeCell ref="B82:C82"/>
    <mergeCell ref="B83:C83"/>
    <mergeCell ref="B84:C84"/>
    <mergeCell ref="B89:C89"/>
    <mergeCell ref="L34:M34"/>
    <mergeCell ref="L35:M35"/>
    <mergeCell ref="L33:M33"/>
    <mergeCell ref="L40:M40"/>
    <mergeCell ref="L41:M41"/>
    <mergeCell ref="Z238:AA238"/>
    <mergeCell ref="B95:C95"/>
    <mergeCell ref="B98:C98"/>
    <mergeCell ref="B99:C99"/>
    <mergeCell ref="T238:Y238"/>
    <mergeCell ref="F102:G102"/>
    <mergeCell ref="D180:E180"/>
    <mergeCell ref="D181:E181"/>
    <mergeCell ref="P78:U78"/>
    <mergeCell ref="P79:U79"/>
    <mergeCell ref="J75:O75"/>
    <mergeCell ref="P75:U75"/>
    <mergeCell ref="R74:S74"/>
    <mergeCell ref="T74:U74"/>
    <mergeCell ref="J79:O79"/>
    <mergeCell ref="J78:O78"/>
    <mergeCell ref="N74:O74"/>
    <mergeCell ref="N155:O155"/>
    <mergeCell ref="L156:M156"/>
    <mergeCell ref="N156:O156"/>
    <mergeCell ref="H144:I144"/>
    <mergeCell ref="J144:K144"/>
    <mergeCell ref="N145:O145"/>
    <mergeCell ref="L144:M144"/>
    <mergeCell ref="N144:O144"/>
    <mergeCell ref="H78:I78"/>
    <mergeCell ref="J155:K155"/>
    <mergeCell ref="J156:K156"/>
    <mergeCell ref="L155:M155"/>
    <mergeCell ref="B64:C64"/>
    <mergeCell ref="B78:E78"/>
    <mergeCell ref="B79:E79"/>
    <mergeCell ref="F78:G78"/>
    <mergeCell ref="B55:C55"/>
    <mergeCell ref="D55:E55"/>
    <mergeCell ref="F55:G55"/>
    <mergeCell ref="B58:G58"/>
    <mergeCell ref="A247:A248"/>
    <mergeCell ref="F45:G45"/>
    <mergeCell ref="F46:G46"/>
    <mergeCell ref="B49:G49"/>
    <mergeCell ref="B50:G50"/>
    <mergeCell ref="A66:A67"/>
    <mergeCell ref="B69:C69"/>
    <mergeCell ref="B70:C70"/>
    <mergeCell ref="A245:A246"/>
    <mergeCell ref="B53:G53"/>
    <mergeCell ref="T237:Y237"/>
    <mergeCell ref="B44:G44"/>
    <mergeCell ref="B46:C46"/>
    <mergeCell ref="D46:E46"/>
    <mergeCell ref="B54:C54"/>
    <mergeCell ref="D54:E54"/>
    <mergeCell ref="F54:G54"/>
    <mergeCell ref="B63:C63"/>
    <mergeCell ref="B62:C62"/>
    <mergeCell ref="J217:K217"/>
    <mergeCell ref="A251:A252"/>
    <mergeCell ref="B35:G35"/>
    <mergeCell ref="A37:A38"/>
    <mergeCell ref="B40:G40"/>
    <mergeCell ref="B41:G41"/>
    <mergeCell ref="A186:A187"/>
    <mergeCell ref="B73:E73"/>
    <mergeCell ref="A249:A250"/>
    <mergeCell ref="B45:C45"/>
    <mergeCell ref="D45:E45"/>
    <mergeCell ref="B33:G33"/>
    <mergeCell ref="B34:C34"/>
    <mergeCell ref="D34:E34"/>
    <mergeCell ref="F34:G34"/>
    <mergeCell ref="BR26:BS26"/>
    <mergeCell ref="BP25:BS25"/>
    <mergeCell ref="AZ24:BS24"/>
    <mergeCell ref="AZ29:BS29"/>
    <mergeCell ref="BJ26:BK26"/>
    <mergeCell ref="BL26:BM26"/>
    <mergeCell ref="BL25:BO25"/>
    <mergeCell ref="BJ25:BK25"/>
    <mergeCell ref="BP26:BQ26"/>
    <mergeCell ref="BD26:BE26"/>
    <mergeCell ref="A253:A254"/>
    <mergeCell ref="BH25:BI25"/>
    <mergeCell ref="BF26:BG26"/>
    <mergeCell ref="BH26:BI26"/>
    <mergeCell ref="AZ30:BS30"/>
    <mergeCell ref="F103:G103"/>
    <mergeCell ref="D182:E182"/>
    <mergeCell ref="AZ25:BC25"/>
    <mergeCell ref="BD25:BE25"/>
    <mergeCell ref="AZ26:BA26"/>
    <mergeCell ref="AX24:AY24"/>
    <mergeCell ref="AX25:AY25"/>
    <mergeCell ref="AX29:AY29"/>
    <mergeCell ref="AX30:AY30"/>
    <mergeCell ref="AX26:AY26"/>
    <mergeCell ref="BN26:BO26"/>
    <mergeCell ref="BB26:BC26"/>
    <mergeCell ref="BF25:BG25"/>
    <mergeCell ref="F104:G104"/>
    <mergeCell ref="AB26:AC26"/>
    <mergeCell ref="H73:I73"/>
    <mergeCell ref="F73:G73"/>
    <mergeCell ref="P26:Q26"/>
    <mergeCell ref="R26:S26"/>
    <mergeCell ref="T26:U26"/>
    <mergeCell ref="AT26:AU26"/>
    <mergeCell ref="AV26:AW26"/>
    <mergeCell ref="AD26:AE26"/>
    <mergeCell ref="P29:AG29"/>
    <mergeCell ref="X26:Y26"/>
    <mergeCell ref="Z26:AA26"/>
    <mergeCell ref="AB25:AC25"/>
    <mergeCell ref="AN24:AW24"/>
    <mergeCell ref="T25:W25"/>
    <mergeCell ref="X25:AA25"/>
    <mergeCell ref="AD25:AE25"/>
    <mergeCell ref="P24:AG24"/>
    <mergeCell ref="AH25:AI25"/>
    <mergeCell ref="AH24:AM24"/>
    <mergeCell ref="AT25:AW25"/>
    <mergeCell ref="D25:E25"/>
    <mergeCell ref="V26:W26"/>
    <mergeCell ref="P25:Q25"/>
    <mergeCell ref="R25:S25"/>
    <mergeCell ref="AH30:AM30"/>
    <mergeCell ref="AH29:AM29"/>
    <mergeCell ref="B29:O29"/>
    <mergeCell ref="B30:O30"/>
    <mergeCell ref="P30:AG30"/>
    <mergeCell ref="B15:C15"/>
    <mergeCell ref="B20:C20"/>
    <mergeCell ref="B21:C21"/>
    <mergeCell ref="D15:E15"/>
    <mergeCell ref="D16:E16"/>
    <mergeCell ref="D20:E20"/>
    <mergeCell ref="D21:E21"/>
    <mergeCell ref="B17:C17"/>
    <mergeCell ref="D17:E17"/>
    <mergeCell ref="B4:G4"/>
    <mergeCell ref="B6:G6"/>
    <mergeCell ref="B11:G11"/>
    <mergeCell ref="B12:G12"/>
    <mergeCell ref="F5:G5"/>
    <mergeCell ref="D5:E5"/>
    <mergeCell ref="H74:I74"/>
    <mergeCell ref="J74:K74"/>
    <mergeCell ref="L74:M74"/>
    <mergeCell ref="P73:U73"/>
    <mergeCell ref="P74:Q74"/>
    <mergeCell ref="B75:C75"/>
    <mergeCell ref="D75:E75"/>
    <mergeCell ref="D26:E26"/>
    <mergeCell ref="B16:C16"/>
    <mergeCell ref="B74:E74"/>
    <mergeCell ref="B24:O24"/>
    <mergeCell ref="N25:O25"/>
    <mergeCell ref="N26:O26"/>
    <mergeCell ref="B25:C25"/>
    <mergeCell ref="B26:C26"/>
    <mergeCell ref="J26:K26"/>
    <mergeCell ref="AP26:AQ26"/>
    <mergeCell ref="F25:G25"/>
    <mergeCell ref="F26:G26"/>
    <mergeCell ref="AL25:AM25"/>
    <mergeCell ref="AH26:AM26"/>
    <mergeCell ref="L26:M26"/>
    <mergeCell ref="AJ25:AK25"/>
    <mergeCell ref="AF25:AG25"/>
    <mergeCell ref="AF26:AG26"/>
    <mergeCell ref="AN29:AW29"/>
    <mergeCell ref="A8:A9"/>
    <mergeCell ref="B5:C5"/>
    <mergeCell ref="L25:M25"/>
    <mergeCell ref="H25:I25"/>
    <mergeCell ref="H26:I26"/>
    <mergeCell ref="AR25:AS25"/>
    <mergeCell ref="AN25:AQ25"/>
    <mergeCell ref="AN26:AO26"/>
    <mergeCell ref="J25:K25"/>
    <mergeCell ref="AN30:AW30"/>
    <mergeCell ref="F242:G242"/>
    <mergeCell ref="F243:G243"/>
    <mergeCell ref="J241:K241"/>
    <mergeCell ref="J242:K242"/>
    <mergeCell ref="J243:K243"/>
    <mergeCell ref="L241:M241"/>
    <mergeCell ref="L242:M242"/>
    <mergeCell ref="L243:M243"/>
    <mergeCell ref="F74:G74"/>
    <mergeCell ref="D241:I241"/>
    <mergeCell ref="D258:I258"/>
    <mergeCell ref="D257:I257"/>
    <mergeCell ref="J258:K258"/>
    <mergeCell ref="H242:I242"/>
    <mergeCell ref="H243:I243"/>
    <mergeCell ref="B272:C272"/>
    <mergeCell ref="B263:C263"/>
    <mergeCell ref="L257:M257"/>
    <mergeCell ref="L258:M258"/>
    <mergeCell ref="B261:C261"/>
    <mergeCell ref="B262:C262"/>
    <mergeCell ref="J257:K257"/>
    <mergeCell ref="B257:C257"/>
    <mergeCell ref="B271:C271"/>
    <mergeCell ref="D270:E270"/>
    <mergeCell ref="B266:C266"/>
    <mergeCell ref="B267:C267"/>
    <mergeCell ref="B270:C270"/>
    <mergeCell ref="B281:C281"/>
    <mergeCell ref="B285:C285"/>
    <mergeCell ref="B286:C286"/>
    <mergeCell ref="A274:A275"/>
    <mergeCell ref="A276:A277"/>
    <mergeCell ref="A278:A279"/>
    <mergeCell ref="D271:E271"/>
    <mergeCell ref="D272:E272"/>
    <mergeCell ref="D281:E281"/>
    <mergeCell ref="D282:E282"/>
    <mergeCell ref="B294:C294"/>
    <mergeCell ref="B287:C287"/>
    <mergeCell ref="A289:A290"/>
    <mergeCell ref="A291:A292"/>
    <mergeCell ref="A311:A312"/>
    <mergeCell ref="D298:I298"/>
    <mergeCell ref="D304:I304"/>
    <mergeCell ref="D303:I303"/>
    <mergeCell ref="D300:I300"/>
    <mergeCell ref="F299:G299"/>
    <mergeCell ref="H299:I299"/>
    <mergeCell ref="B304:C304"/>
    <mergeCell ref="D299:E299"/>
    <mergeCell ref="B298:C298"/>
    <mergeCell ref="A313:A314"/>
    <mergeCell ref="B318:C318"/>
    <mergeCell ref="A315:A316"/>
    <mergeCell ref="B319:C319"/>
    <mergeCell ref="D319:E319"/>
    <mergeCell ref="B1:Q1"/>
    <mergeCell ref="D308:E308"/>
    <mergeCell ref="D307:E307"/>
    <mergeCell ref="D318:E318"/>
    <mergeCell ref="B307:C307"/>
    <mergeCell ref="B308:C308"/>
    <mergeCell ref="B299:C299"/>
    <mergeCell ref="B300:C300"/>
    <mergeCell ref="B303:C30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14.125" style="45" bestFit="1" customWidth="1"/>
    <col min="2" max="2" width="7.625" style="45" bestFit="1" customWidth="1"/>
    <col min="3" max="3" width="12.125" style="45" bestFit="1" customWidth="1"/>
    <col min="4" max="4" width="13.875" style="45" bestFit="1" customWidth="1"/>
    <col min="5" max="5" width="9.625" style="45" bestFit="1" customWidth="1"/>
    <col min="6" max="6" width="14.125" style="45" bestFit="1" customWidth="1"/>
    <col min="7" max="7" width="8.375" style="45" bestFit="1" customWidth="1"/>
    <col min="8" max="8" width="12.125" style="45" bestFit="1" customWidth="1"/>
    <col min="9" max="9" width="6.00390625" style="45" bestFit="1" customWidth="1"/>
    <col min="10" max="10" width="5.125" style="45" bestFit="1" customWidth="1"/>
    <col min="11" max="11" width="2.75390625" style="45" bestFit="1" customWidth="1"/>
    <col min="12" max="16384" width="6.375" style="45" customWidth="1"/>
  </cols>
  <sheetData>
    <row r="1" spans="2:9" ht="12.75">
      <c r="B1" s="95" t="s">
        <v>287</v>
      </c>
      <c r="C1" s="96"/>
      <c r="D1" s="96"/>
      <c r="E1" s="96"/>
      <c r="F1" s="96"/>
      <c r="G1" s="96"/>
      <c r="H1" s="96"/>
      <c r="I1" s="97"/>
    </row>
    <row r="3" spans="1:11" ht="33.75">
      <c r="A3" s="45" t="s">
        <v>288</v>
      </c>
      <c r="B3" s="45" t="s">
        <v>295</v>
      </c>
      <c r="C3" s="45" t="s">
        <v>289</v>
      </c>
      <c r="D3" s="45" t="s">
        <v>292</v>
      </c>
      <c r="E3" s="45" t="s">
        <v>290</v>
      </c>
      <c r="F3" s="45" t="s">
        <v>291</v>
      </c>
      <c r="G3" s="45" t="s">
        <v>296</v>
      </c>
      <c r="H3" s="45" t="s">
        <v>293</v>
      </c>
      <c r="I3" s="45" t="s">
        <v>294</v>
      </c>
      <c r="J3" s="45" t="s">
        <v>303</v>
      </c>
      <c r="K3" s="45" t="s">
        <v>300</v>
      </c>
    </row>
    <row r="4" spans="1:11" ht="11.25">
      <c r="A4" s="61" t="s">
        <v>177</v>
      </c>
      <c r="B4" s="61" t="s">
        <v>154</v>
      </c>
      <c r="C4" s="45" t="s">
        <v>297</v>
      </c>
      <c r="D4" s="94">
        <v>0.09722222222222222</v>
      </c>
      <c r="E4" s="45" t="s">
        <v>299</v>
      </c>
      <c r="F4" s="94">
        <v>0.2604166666666667</v>
      </c>
      <c r="G4" s="94" t="s">
        <v>155</v>
      </c>
      <c r="H4" s="94">
        <v>0.3888888888888889</v>
      </c>
      <c r="I4" s="94" t="s">
        <v>115</v>
      </c>
      <c r="J4" s="93">
        <v>17</v>
      </c>
      <c r="K4" s="93">
        <v>19</v>
      </c>
    </row>
    <row r="5" spans="1:11" ht="11.25">
      <c r="A5" s="61"/>
      <c r="B5" s="61"/>
      <c r="C5" s="45" t="s">
        <v>298</v>
      </c>
      <c r="D5" s="94"/>
      <c r="E5" s="45" t="s">
        <v>2</v>
      </c>
      <c r="F5" s="94"/>
      <c r="G5" s="94"/>
      <c r="H5" s="94"/>
      <c r="I5" s="94"/>
      <c r="J5" s="93"/>
      <c r="K5" s="93"/>
    </row>
    <row r="6" spans="1:11" ht="11.25">
      <c r="A6" s="61" t="s">
        <v>5</v>
      </c>
      <c r="B6" s="45" t="s">
        <v>301</v>
      </c>
      <c r="C6" s="88" t="s">
        <v>31</v>
      </c>
      <c r="D6" s="65">
        <v>0.10416666666666667</v>
      </c>
      <c r="E6" s="90" t="s">
        <v>2</v>
      </c>
      <c r="F6" s="65">
        <v>0.1388888888888889</v>
      </c>
      <c r="G6" s="45" t="s">
        <v>302</v>
      </c>
      <c r="H6" s="65">
        <v>0.3125</v>
      </c>
      <c r="I6" s="88" t="s">
        <v>115</v>
      </c>
      <c r="J6" s="45">
        <v>7</v>
      </c>
      <c r="K6" s="45">
        <v>7</v>
      </c>
    </row>
    <row r="7" spans="1:11" ht="11.25">
      <c r="A7" s="61"/>
      <c r="B7" s="45" t="s">
        <v>117</v>
      </c>
      <c r="C7" s="92"/>
      <c r="D7" s="65">
        <v>0.11805555555555557</v>
      </c>
      <c r="E7" s="98"/>
      <c r="F7" s="65">
        <v>0.15277777777777776</v>
      </c>
      <c r="G7" s="45" t="s">
        <v>118</v>
      </c>
      <c r="H7" s="65">
        <v>0.19791666666666666</v>
      </c>
      <c r="I7" s="92"/>
      <c r="J7" s="45">
        <v>7</v>
      </c>
      <c r="K7" s="45">
        <v>7</v>
      </c>
    </row>
    <row r="8" spans="1:11" ht="11.25">
      <c r="A8" s="61"/>
      <c r="B8" s="45" t="s">
        <v>119</v>
      </c>
      <c r="C8" s="92"/>
      <c r="D8" s="65">
        <v>0.25</v>
      </c>
      <c r="E8" s="98"/>
      <c r="F8" s="65">
        <v>0.2847222222222222</v>
      </c>
      <c r="G8" s="45" t="s">
        <v>120</v>
      </c>
      <c r="H8" s="65">
        <v>0.3263888888888889</v>
      </c>
      <c r="I8" s="92"/>
      <c r="J8" s="45">
        <v>7</v>
      </c>
      <c r="K8" s="45">
        <v>7</v>
      </c>
    </row>
    <row r="9" spans="1:11" ht="11.25">
      <c r="A9" s="61"/>
      <c r="B9" s="45" t="s">
        <v>199</v>
      </c>
      <c r="C9" s="92"/>
      <c r="D9" s="65">
        <v>0.3194444444444445</v>
      </c>
      <c r="E9" s="98"/>
      <c r="F9" s="65">
        <v>0.37847222222222227</v>
      </c>
      <c r="G9" s="45" t="s">
        <v>198</v>
      </c>
      <c r="H9" s="65">
        <v>0.3055555555555555</v>
      </c>
      <c r="I9" s="92"/>
      <c r="J9" s="45">
        <v>7</v>
      </c>
      <c r="K9" s="45">
        <v>7</v>
      </c>
    </row>
    <row r="10" spans="1:11" ht="11.25">
      <c r="A10" s="61"/>
      <c r="B10" s="45" t="s">
        <v>121</v>
      </c>
      <c r="C10" s="89"/>
      <c r="D10" s="65">
        <v>0.3611111111111111</v>
      </c>
      <c r="E10" s="91"/>
      <c r="F10" s="65">
        <v>0.3958333333333333</v>
      </c>
      <c r="G10" s="45" t="s">
        <v>122</v>
      </c>
      <c r="H10" s="65">
        <v>0.4375</v>
      </c>
      <c r="I10" s="89"/>
      <c r="J10" s="45">
        <v>7</v>
      </c>
      <c r="K10" s="45">
        <v>7</v>
      </c>
    </row>
    <row r="11" spans="1:11" ht="11.25">
      <c r="A11" s="45" t="s">
        <v>174</v>
      </c>
      <c r="B11" s="45" t="s">
        <v>199</v>
      </c>
      <c r="C11" s="45" t="s">
        <v>31</v>
      </c>
      <c r="D11" s="65">
        <v>0.3194444444444445</v>
      </c>
      <c r="E11" s="45" t="s">
        <v>2</v>
      </c>
      <c r="F11" s="65">
        <v>0.43402777777777773</v>
      </c>
      <c r="G11" s="45" t="s">
        <v>198</v>
      </c>
      <c r="H11" s="65">
        <v>0.3055555555555555</v>
      </c>
      <c r="I11" s="45" t="s">
        <v>115</v>
      </c>
      <c r="J11" s="45">
        <v>15</v>
      </c>
      <c r="K11" s="45">
        <v>16</v>
      </c>
    </row>
    <row r="12" spans="1:11" ht="11.25">
      <c r="A12" s="88" t="s">
        <v>123</v>
      </c>
      <c r="B12" s="45" t="s">
        <v>126</v>
      </c>
      <c r="C12" s="45" t="s">
        <v>31</v>
      </c>
      <c r="D12" s="65">
        <v>0.08333333333333333</v>
      </c>
      <c r="E12" s="45" t="s">
        <v>2</v>
      </c>
      <c r="F12" s="65">
        <v>0.16666666666666666</v>
      </c>
      <c r="G12" s="45" t="s">
        <v>127</v>
      </c>
      <c r="H12" s="65">
        <v>0.40625</v>
      </c>
      <c r="I12" s="45" t="s">
        <v>115</v>
      </c>
      <c r="J12" s="45">
        <v>14</v>
      </c>
      <c r="K12" s="45">
        <v>15</v>
      </c>
    </row>
    <row r="13" spans="1:11" ht="11.25">
      <c r="A13" s="92"/>
      <c r="B13" s="88" t="s">
        <v>154</v>
      </c>
      <c r="C13" s="45" t="s">
        <v>297</v>
      </c>
      <c r="D13" s="94">
        <v>0.09722222222222222</v>
      </c>
      <c r="E13" s="45" t="s">
        <v>299</v>
      </c>
      <c r="F13" s="94">
        <v>0.2604166666666667</v>
      </c>
      <c r="G13" s="94" t="s">
        <v>155</v>
      </c>
      <c r="H13" s="94">
        <v>0.3888888888888889</v>
      </c>
      <c r="I13" s="94" t="s">
        <v>115</v>
      </c>
      <c r="J13" s="93">
        <v>14</v>
      </c>
      <c r="K13" s="93">
        <v>15</v>
      </c>
    </row>
    <row r="14" spans="1:11" ht="11.25">
      <c r="A14" s="89"/>
      <c r="B14" s="89"/>
      <c r="C14" s="45" t="s">
        <v>298</v>
      </c>
      <c r="D14" s="94"/>
      <c r="E14" s="45" t="s">
        <v>2</v>
      </c>
      <c r="F14" s="94"/>
      <c r="G14" s="94"/>
      <c r="H14" s="94"/>
      <c r="I14" s="94"/>
      <c r="J14" s="93"/>
      <c r="K14" s="93"/>
    </row>
    <row r="15" spans="1:11" ht="11.25">
      <c r="A15" s="61" t="s">
        <v>87</v>
      </c>
      <c r="B15" s="61" t="s">
        <v>88</v>
      </c>
      <c r="C15" s="45" t="s">
        <v>297</v>
      </c>
      <c r="D15" s="94">
        <v>0.09722222222222222</v>
      </c>
      <c r="E15" s="45">
        <v>5</v>
      </c>
      <c r="F15" s="94">
        <v>0.17013888888888887</v>
      </c>
      <c r="G15" s="94" t="s">
        <v>89</v>
      </c>
      <c r="H15" s="94">
        <v>0.2777777777777778</v>
      </c>
      <c r="I15" s="94" t="s">
        <v>28</v>
      </c>
      <c r="J15" s="93">
        <v>20</v>
      </c>
      <c r="K15" s="93">
        <v>23</v>
      </c>
    </row>
    <row r="16" spans="1:11" ht="11.25">
      <c r="A16" s="61"/>
      <c r="B16" s="61"/>
      <c r="C16" s="45" t="s">
        <v>298</v>
      </c>
      <c r="D16" s="94"/>
      <c r="E16" s="45">
        <v>2.5</v>
      </c>
      <c r="F16" s="94"/>
      <c r="G16" s="94"/>
      <c r="H16" s="94"/>
      <c r="I16" s="94"/>
      <c r="J16" s="93"/>
      <c r="K16" s="93"/>
    </row>
    <row r="17" spans="1:11" ht="11.25">
      <c r="A17" s="88" t="s">
        <v>9</v>
      </c>
      <c r="B17" s="45" t="s">
        <v>304</v>
      </c>
      <c r="C17" s="88" t="s">
        <v>31</v>
      </c>
      <c r="D17" s="65">
        <v>0.041666666666666664</v>
      </c>
      <c r="E17" s="88" t="s">
        <v>2</v>
      </c>
      <c r="F17" s="65">
        <v>0.08333333333333333</v>
      </c>
      <c r="G17" s="45" t="s">
        <v>305</v>
      </c>
      <c r="H17" s="65">
        <v>0.3368055555555556</v>
      </c>
      <c r="I17" s="88" t="s">
        <v>28</v>
      </c>
      <c r="J17" s="45">
        <v>13</v>
      </c>
      <c r="K17" s="45">
        <v>13</v>
      </c>
    </row>
    <row r="18" spans="1:11" ht="11.25">
      <c r="A18" s="92"/>
      <c r="B18" s="45" t="s">
        <v>99</v>
      </c>
      <c r="C18" s="92"/>
      <c r="D18" s="65">
        <v>0.0798611111111111</v>
      </c>
      <c r="E18" s="89"/>
      <c r="F18" s="65">
        <v>0.12152777777777778</v>
      </c>
      <c r="G18" s="45" t="s">
        <v>100</v>
      </c>
      <c r="H18" s="65">
        <v>0.1840277777777778</v>
      </c>
      <c r="I18" s="92"/>
      <c r="J18" s="45">
        <v>13</v>
      </c>
      <c r="K18" s="45">
        <v>13</v>
      </c>
    </row>
    <row r="19" spans="1:11" ht="11.25">
      <c r="A19" s="92"/>
      <c r="B19" s="45" t="s">
        <v>101</v>
      </c>
      <c r="C19" s="92"/>
      <c r="D19" s="65">
        <v>0.2638888888888889</v>
      </c>
      <c r="E19" s="45" t="s">
        <v>283</v>
      </c>
      <c r="F19" s="65">
        <v>0.3055555555555555</v>
      </c>
      <c r="G19" s="45" t="s">
        <v>102</v>
      </c>
      <c r="H19" s="65">
        <v>0.37152777777777773</v>
      </c>
      <c r="I19" s="92"/>
      <c r="J19" s="45">
        <v>13</v>
      </c>
      <c r="K19" s="45">
        <v>13</v>
      </c>
    </row>
    <row r="20" spans="1:11" ht="11.25">
      <c r="A20" s="92"/>
      <c r="B20" s="45" t="s">
        <v>103</v>
      </c>
      <c r="C20" s="92"/>
      <c r="D20" s="65">
        <v>0.21875</v>
      </c>
      <c r="E20" s="88" t="s">
        <v>2</v>
      </c>
      <c r="F20" s="65">
        <v>0.2604166666666667</v>
      </c>
      <c r="G20" s="45" t="s">
        <v>104</v>
      </c>
      <c r="H20" s="65">
        <v>0.3229166666666667</v>
      </c>
      <c r="I20" s="92"/>
      <c r="J20" s="45">
        <v>13</v>
      </c>
      <c r="K20" s="45">
        <v>13</v>
      </c>
    </row>
    <row r="21" spans="1:11" ht="11.25">
      <c r="A21" s="92"/>
      <c r="B21" s="45" t="s">
        <v>105</v>
      </c>
      <c r="C21" s="92"/>
      <c r="D21" s="65">
        <v>0.3263888888888889</v>
      </c>
      <c r="E21" s="92"/>
      <c r="F21" s="65">
        <v>0.3680555555555556</v>
      </c>
      <c r="G21" s="45" t="s">
        <v>106</v>
      </c>
      <c r="H21" s="65">
        <v>0.4236111111111111</v>
      </c>
      <c r="I21" s="92"/>
      <c r="J21" s="45">
        <v>13</v>
      </c>
      <c r="K21" s="45">
        <v>13</v>
      </c>
    </row>
    <row r="22" spans="1:11" ht="11.25">
      <c r="A22" s="89"/>
      <c r="B22" s="45" t="s">
        <v>107</v>
      </c>
      <c r="C22" s="89"/>
      <c r="D22" s="65">
        <v>0.3680555555555556</v>
      </c>
      <c r="E22" s="89"/>
      <c r="F22" s="65">
        <v>0.40972222222222227</v>
      </c>
      <c r="G22" s="45" t="s">
        <v>108</v>
      </c>
      <c r="H22" s="65">
        <v>0.47222222222222227</v>
      </c>
      <c r="I22" s="89"/>
      <c r="J22" s="45">
        <v>13</v>
      </c>
      <c r="K22" s="45">
        <v>13</v>
      </c>
    </row>
    <row r="23" spans="1:11" ht="11.25">
      <c r="A23" s="45" t="s">
        <v>6</v>
      </c>
      <c r="B23" s="45" t="s">
        <v>152</v>
      </c>
      <c r="C23" s="45" t="s">
        <v>31</v>
      </c>
      <c r="D23" s="65">
        <v>0.0798611111111111</v>
      </c>
      <c r="E23" s="45" t="s">
        <v>2</v>
      </c>
      <c r="F23" s="65">
        <v>0.13541666666666666</v>
      </c>
      <c r="G23" s="45" t="s">
        <v>153</v>
      </c>
      <c r="H23" s="65">
        <v>0.19444444444444445</v>
      </c>
      <c r="I23" s="45" t="s">
        <v>115</v>
      </c>
      <c r="J23" s="45">
        <v>7</v>
      </c>
      <c r="K23" s="45">
        <v>7</v>
      </c>
    </row>
    <row r="24" spans="1:11" ht="11.25">
      <c r="A24" s="88" t="s">
        <v>13</v>
      </c>
      <c r="B24" s="45" t="s">
        <v>148</v>
      </c>
      <c r="C24" s="88" t="s">
        <v>31</v>
      </c>
      <c r="D24" s="65">
        <v>0.1111111111111111</v>
      </c>
      <c r="E24" s="45" t="s">
        <v>143</v>
      </c>
      <c r="F24" s="65">
        <v>0.14930555555555555</v>
      </c>
      <c r="G24" s="45" t="s">
        <v>149</v>
      </c>
      <c r="H24" s="65">
        <v>0.24305555555555555</v>
      </c>
      <c r="I24" s="88" t="s">
        <v>115</v>
      </c>
      <c r="J24" s="88">
        <v>6</v>
      </c>
      <c r="K24" s="88">
        <v>6</v>
      </c>
    </row>
    <row r="25" spans="1:11" ht="11.25">
      <c r="A25" s="89"/>
      <c r="B25" s="45" t="s">
        <v>150</v>
      </c>
      <c r="C25" s="89"/>
      <c r="D25" s="65">
        <v>0.2708333333333333</v>
      </c>
      <c r="E25" s="45" t="s">
        <v>306</v>
      </c>
      <c r="F25" s="65">
        <v>0.3090277777777778</v>
      </c>
      <c r="G25" s="45" t="s">
        <v>151</v>
      </c>
      <c r="H25" s="65">
        <v>0.3541666666666667</v>
      </c>
      <c r="I25" s="89"/>
      <c r="J25" s="89"/>
      <c r="K25" s="89"/>
    </row>
    <row r="26" spans="1:11" ht="11.25">
      <c r="A26" s="45" t="s">
        <v>125</v>
      </c>
      <c r="B26" s="45" t="s">
        <v>126</v>
      </c>
      <c r="C26" s="45" t="s">
        <v>31</v>
      </c>
      <c r="D26" s="65">
        <v>0.08333333333333333</v>
      </c>
      <c r="E26" s="45" t="s">
        <v>2</v>
      </c>
      <c r="F26" s="65">
        <v>0.22916666666666666</v>
      </c>
      <c r="G26" s="45" t="s">
        <v>127</v>
      </c>
      <c r="H26" s="65">
        <v>0.40625</v>
      </c>
      <c r="I26" s="45" t="s">
        <v>115</v>
      </c>
      <c r="J26" s="45">
        <v>16</v>
      </c>
      <c r="K26" s="45">
        <v>17</v>
      </c>
    </row>
    <row r="27" spans="1:11" ht="11.25">
      <c r="A27" s="45" t="s">
        <v>147</v>
      </c>
      <c r="B27" s="45" t="s">
        <v>148</v>
      </c>
      <c r="C27" s="45" t="s">
        <v>31</v>
      </c>
      <c r="D27" s="65">
        <v>0.1111111111111111</v>
      </c>
      <c r="E27" s="45" t="s">
        <v>143</v>
      </c>
      <c r="F27" s="65">
        <v>0.17361111111111113</v>
      </c>
      <c r="G27" s="45" t="s">
        <v>149</v>
      </c>
      <c r="H27" s="65">
        <v>0.24305555555555555</v>
      </c>
      <c r="I27" s="45" t="s">
        <v>115</v>
      </c>
      <c r="J27" s="45">
        <v>10</v>
      </c>
      <c r="K27" s="45">
        <v>10</v>
      </c>
    </row>
    <row r="28" spans="1:11" ht="11.25">
      <c r="A28" s="45" t="s">
        <v>307</v>
      </c>
      <c r="B28" s="45" t="s">
        <v>308</v>
      </c>
      <c r="C28" s="45" t="s">
        <v>31</v>
      </c>
      <c r="D28" s="65">
        <v>0.1076388888888889</v>
      </c>
      <c r="E28" s="45" t="s">
        <v>2</v>
      </c>
      <c r="F28" s="65">
        <v>0.14930555555555555</v>
      </c>
      <c r="G28" s="45" t="s">
        <v>309</v>
      </c>
      <c r="H28" s="65">
        <v>0.2152777777777778</v>
      </c>
      <c r="I28" s="45" t="s">
        <v>28</v>
      </c>
      <c r="J28" s="45">
        <v>11</v>
      </c>
      <c r="K28" s="45">
        <v>10</v>
      </c>
    </row>
    <row r="29" spans="1:11" ht="11.25">
      <c r="A29" s="45" t="s">
        <v>98</v>
      </c>
      <c r="B29" s="45" t="s">
        <v>310</v>
      </c>
      <c r="C29" s="45" t="s">
        <v>31</v>
      </c>
      <c r="D29" s="65">
        <v>0.15972222222222224</v>
      </c>
      <c r="E29" s="45" t="s">
        <v>2</v>
      </c>
      <c r="F29" s="65">
        <v>0.21180555555555555</v>
      </c>
      <c r="G29" s="45" t="s">
        <v>311</v>
      </c>
      <c r="H29" s="65">
        <v>0.2847222222222222</v>
      </c>
      <c r="I29" s="45" t="s">
        <v>28</v>
      </c>
      <c r="J29" s="45">
        <v>14</v>
      </c>
      <c r="K29" s="45">
        <v>15</v>
      </c>
    </row>
    <row r="30" spans="1:11" ht="11.25">
      <c r="A30" s="88" t="s">
        <v>135</v>
      </c>
      <c r="B30" s="45" t="s">
        <v>137</v>
      </c>
      <c r="C30" s="88" t="s">
        <v>31</v>
      </c>
      <c r="D30" s="65">
        <v>0.07291666666666667</v>
      </c>
      <c r="E30" s="88" t="s">
        <v>2</v>
      </c>
      <c r="F30" s="65">
        <v>0.11805555555555557</v>
      </c>
      <c r="G30" s="45" t="s">
        <v>138</v>
      </c>
      <c r="H30" s="65">
        <v>0.17013888888888887</v>
      </c>
      <c r="I30" s="88" t="s">
        <v>115</v>
      </c>
      <c r="J30" s="88">
        <v>7</v>
      </c>
      <c r="K30" s="88">
        <v>7</v>
      </c>
    </row>
    <row r="31" spans="1:11" ht="11.25">
      <c r="A31" s="92"/>
      <c r="B31" s="45" t="s">
        <v>139</v>
      </c>
      <c r="C31" s="92"/>
      <c r="D31" s="65">
        <v>0.20833333333333334</v>
      </c>
      <c r="E31" s="92"/>
      <c r="F31" s="65">
        <v>0.2534722222222222</v>
      </c>
      <c r="G31" s="45" t="s">
        <v>140</v>
      </c>
      <c r="H31" s="65">
        <v>0.3055555555555555</v>
      </c>
      <c r="I31" s="92"/>
      <c r="J31" s="92"/>
      <c r="K31" s="92"/>
    </row>
    <row r="32" spans="1:11" ht="11.25">
      <c r="A32" s="89"/>
      <c r="B32" s="45" t="s">
        <v>141</v>
      </c>
      <c r="C32" s="89"/>
      <c r="D32" s="65">
        <v>0.3368055555555556</v>
      </c>
      <c r="E32" s="89"/>
      <c r="F32" s="65">
        <v>0.3819444444444444</v>
      </c>
      <c r="G32" s="45" t="s">
        <v>142</v>
      </c>
      <c r="H32" s="65">
        <v>0.43402777777777773</v>
      </c>
      <c r="I32" s="89"/>
      <c r="J32" s="89"/>
      <c r="K32" s="89"/>
    </row>
    <row r="33" spans="1:11" ht="11.25">
      <c r="A33" s="88" t="s">
        <v>7</v>
      </c>
      <c r="B33" s="45" t="s">
        <v>301</v>
      </c>
      <c r="C33" s="88" t="s">
        <v>31</v>
      </c>
      <c r="D33" s="65">
        <v>0.10416666666666667</v>
      </c>
      <c r="E33" s="45" t="s">
        <v>2</v>
      </c>
      <c r="F33" s="65">
        <v>0.19791666666666666</v>
      </c>
      <c r="G33" s="45" t="s">
        <v>302</v>
      </c>
      <c r="H33" s="65">
        <v>0.3125</v>
      </c>
      <c r="I33" s="45" t="s">
        <v>115</v>
      </c>
      <c r="J33" s="45">
        <v>13</v>
      </c>
      <c r="K33" s="45">
        <v>13</v>
      </c>
    </row>
    <row r="34" spans="1:11" ht="11.25">
      <c r="A34" s="89"/>
      <c r="B34" s="45" t="s">
        <v>312</v>
      </c>
      <c r="C34" s="89"/>
      <c r="D34" s="65">
        <v>0.34027777777777773</v>
      </c>
      <c r="E34" s="45" t="s">
        <v>42</v>
      </c>
      <c r="F34" s="65">
        <v>0.40277777777777773</v>
      </c>
      <c r="G34" s="45" t="s">
        <v>313</v>
      </c>
      <c r="H34" s="65">
        <v>0.3055555555555555</v>
      </c>
      <c r="I34" s="45" t="s">
        <v>314</v>
      </c>
      <c r="J34" s="45">
        <v>13</v>
      </c>
      <c r="K34" s="45">
        <v>13</v>
      </c>
    </row>
    <row r="35" spans="1:11" ht="11.25">
      <c r="A35" s="88" t="s">
        <v>124</v>
      </c>
      <c r="B35" s="45" t="s">
        <v>126</v>
      </c>
      <c r="C35" s="45" t="s">
        <v>31</v>
      </c>
      <c r="D35" s="65">
        <v>0.08333333333333333</v>
      </c>
      <c r="E35" s="66" t="s">
        <v>2</v>
      </c>
      <c r="F35" s="65">
        <v>0.20486111111111113</v>
      </c>
      <c r="G35" s="45" t="s">
        <v>127</v>
      </c>
      <c r="H35" s="65">
        <v>0.40625</v>
      </c>
      <c r="I35" s="88" t="s">
        <v>115</v>
      </c>
      <c r="J35" s="88">
        <v>15</v>
      </c>
      <c r="K35" s="88">
        <v>15</v>
      </c>
    </row>
    <row r="36" spans="1:11" ht="11.25">
      <c r="A36" s="92"/>
      <c r="B36" s="88" t="s">
        <v>154</v>
      </c>
      <c r="C36" s="45" t="s">
        <v>297</v>
      </c>
      <c r="D36" s="90">
        <v>0.09722222222222222</v>
      </c>
      <c r="E36" s="68" t="s">
        <v>299</v>
      </c>
      <c r="F36" s="90">
        <v>0.21875</v>
      </c>
      <c r="G36" s="88" t="s">
        <v>155</v>
      </c>
      <c r="H36" s="65">
        <v>0.3888888888888889</v>
      </c>
      <c r="I36" s="92"/>
      <c r="J36" s="92"/>
      <c r="K36" s="92"/>
    </row>
    <row r="37" spans="1:11" ht="11.25">
      <c r="A37" s="92"/>
      <c r="B37" s="89"/>
      <c r="C37" s="45" t="s">
        <v>298</v>
      </c>
      <c r="D37" s="91"/>
      <c r="E37" s="92" t="s">
        <v>2</v>
      </c>
      <c r="F37" s="91"/>
      <c r="G37" s="89"/>
      <c r="H37" s="65"/>
      <c r="I37" s="92"/>
      <c r="J37" s="92"/>
      <c r="K37" s="92"/>
    </row>
    <row r="38" spans="1:11" ht="11.25">
      <c r="A38" s="89"/>
      <c r="B38" s="45" t="s">
        <v>133</v>
      </c>
      <c r="C38" s="45" t="s">
        <v>31</v>
      </c>
      <c r="D38" s="65">
        <v>0.125</v>
      </c>
      <c r="E38" s="89"/>
      <c r="F38" s="65">
        <v>0.23611111111111113</v>
      </c>
      <c r="G38" s="45" t="s">
        <v>134</v>
      </c>
      <c r="H38" s="65">
        <v>0.3611111111111111</v>
      </c>
      <c r="I38" s="67" t="s">
        <v>273</v>
      </c>
      <c r="J38" s="89"/>
      <c r="K38" s="89"/>
    </row>
    <row r="39" spans="1:11" ht="11.25">
      <c r="A39" s="88" t="s">
        <v>1</v>
      </c>
      <c r="B39" s="45" t="s">
        <v>152</v>
      </c>
      <c r="C39" s="88" t="s">
        <v>31</v>
      </c>
      <c r="D39" s="65">
        <v>0.0798611111111111</v>
      </c>
      <c r="E39" s="88" t="s">
        <v>2</v>
      </c>
      <c r="F39" s="65">
        <v>0.09722222222222222</v>
      </c>
      <c r="G39" s="45" t="s">
        <v>153</v>
      </c>
      <c r="H39" s="65">
        <v>0.19444444444444445</v>
      </c>
      <c r="I39" s="88" t="s">
        <v>115</v>
      </c>
      <c r="J39" s="88">
        <v>2</v>
      </c>
      <c r="K39" s="88">
        <v>2</v>
      </c>
    </row>
    <row r="40" spans="1:11" ht="11.25">
      <c r="A40" s="89"/>
      <c r="B40" s="45" t="s">
        <v>199</v>
      </c>
      <c r="C40" s="89"/>
      <c r="D40" s="65">
        <v>0.3194444444444445</v>
      </c>
      <c r="E40" s="89"/>
      <c r="F40" s="65">
        <v>0.3368055555555556</v>
      </c>
      <c r="G40" s="45" t="s">
        <v>198</v>
      </c>
      <c r="H40" s="65">
        <v>0.3055555555555555</v>
      </c>
      <c r="I40" s="89"/>
      <c r="J40" s="89"/>
      <c r="K40" s="89"/>
    </row>
    <row r="41" spans="1:11" ht="11.25">
      <c r="A41" s="45" t="s">
        <v>213</v>
      </c>
      <c r="B41" s="45" t="s">
        <v>144</v>
      </c>
      <c r="C41" s="65" t="s">
        <v>31</v>
      </c>
      <c r="D41" s="65">
        <v>0.11805555555555557</v>
      </c>
      <c r="E41" s="45">
        <v>1.4</v>
      </c>
      <c r="F41" s="65">
        <v>0.15972222222222224</v>
      </c>
      <c r="G41" s="45" t="s">
        <v>145</v>
      </c>
      <c r="H41" s="65">
        <v>0.2152777777777778</v>
      </c>
      <c r="I41" s="45" t="s">
        <v>315</v>
      </c>
      <c r="J41" s="45">
        <v>14</v>
      </c>
      <c r="K41" s="45">
        <v>15</v>
      </c>
    </row>
  </sheetData>
  <mergeCells count="65">
    <mergeCell ref="A6:A10"/>
    <mergeCell ref="B1:I1"/>
    <mergeCell ref="I6:I10"/>
    <mergeCell ref="C6:C10"/>
    <mergeCell ref="E6:E10"/>
    <mergeCell ref="A4:A5"/>
    <mergeCell ref="B4:B5"/>
    <mergeCell ref="D4:D5"/>
    <mergeCell ref="F4:F5"/>
    <mergeCell ref="G4:G5"/>
    <mergeCell ref="F13:F14"/>
    <mergeCell ref="G13:G14"/>
    <mergeCell ref="J4:J5"/>
    <mergeCell ref="K4:K5"/>
    <mergeCell ref="H4:H5"/>
    <mergeCell ref="I4:I5"/>
    <mergeCell ref="H13:H14"/>
    <mergeCell ref="I13:I14"/>
    <mergeCell ref="J13:J14"/>
    <mergeCell ref="K13:K14"/>
    <mergeCell ref="A12:A14"/>
    <mergeCell ref="A15:A16"/>
    <mergeCell ref="B15:B16"/>
    <mergeCell ref="D15:D16"/>
    <mergeCell ref="B13:B14"/>
    <mergeCell ref="D13:D14"/>
    <mergeCell ref="A17:A22"/>
    <mergeCell ref="A24:A25"/>
    <mergeCell ref="I17:I22"/>
    <mergeCell ref="I24:I25"/>
    <mergeCell ref="E17:E18"/>
    <mergeCell ref="E20:E22"/>
    <mergeCell ref="C24:C25"/>
    <mergeCell ref="C17:C22"/>
    <mergeCell ref="J15:J16"/>
    <mergeCell ref="K15:K16"/>
    <mergeCell ref="J24:J25"/>
    <mergeCell ref="K24:K25"/>
    <mergeCell ref="F15:F16"/>
    <mergeCell ref="G15:G16"/>
    <mergeCell ref="H15:H16"/>
    <mergeCell ref="I15:I16"/>
    <mergeCell ref="I30:I32"/>
    <mergeCell ref="J30:J32"/>
    <mergeCell ref="K30:K32"/>
    <mergeCell ref="A30:A32"/>
    <mergeCell ref="C30:C32"/>
    <mergeCell ref="A33:A34"/>
    <mergeCell ref="C33:C34"/>
    <mergeCell ref="A35:A38"/>
    <mergeCell ref="E30:E32"/>
    <mergeCell ref="J35:J38"/>
    <mergeCell ref="K35:K38"/>
    <mergeCell ref="G36:G37"/>
    <mergeCell ref="I35:I37"/>
    <mergeCell ref="D36:D37"/>
    <mergeCell ref="E37:E38"/>
    <mergeCell ref="F36:F37"/>
    <mergeCell ref="B36:B37"/>
    <mergeCell ref="J39:J40"/>
    <mergeCell ref="K39:K40"/>
    <mergeCell ref="A39:A40"/>
    <mergeCell ref="C39:C40"/>
    <mergeCell ref="E39:E40"/>
    <mergeCell ref="I39:I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Петрович2</dc:creator>
  <cp:keywords/>
  <dc:description/>
  <cp:lastModifiedBy>DA</cp:lastModifiedBy>
  <dcterms:created xsi:type="dcterms:W3CDTF">2007-07-06T10:06:30Z</dcterms:created>
  <dcterms:modified xsi:type="dcterms:W3CDTF">2008-01-31T03:36:24Z</dcterms:modified>
  <cp:category/>
  <cp:version/>
  <cp:contentType/>
  <cp:contentStatus/>
</cp:coreProperties>
</file>