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3"/>
  </bookViews>
  <sheets>
    <sheet name="580" sheetId="1" r:id="rId1"/>
    <sheet name="581" sheetId="2" r:id="rId2"/>
    <sheet name="582" sheetId="3" r:id="rId3"/>
    <sheet name="586" sheetId="4" r:id="rId4"/>
  </sheets>
  <definedNames/>
  <calcPr fullCalcOnLoad="1"/>
</workbook>
</file>

<file path=xl/sharedStrings.xml><?xml version="1.0" encoding="utf-8"?>
<sst xmlns="http://schemas.openxmlformats.org/spreadsheetml/2006/main" count="183" uniqueCount="44">
  <si>
    <t>еж</t>
  </si>
  <si>
    <t>Перевозчик</t>
  </si>
  <si>
    <t>Дата введения</t>
  </si>
  <si>
    <t>№ рейса</t>
  </si>
  <si>
    <t>№ маршрута</t>
  </si>
  <si>
    <t>№ графика</t>
  </si>
  <si>
    <t>Дни следования</t>
  </si>
  <si>
    <t>населенный пункт</t>
  </si>
  <si>
    <t>остановка</t>
  </si>
  <si>
    <t>время следования</t>
  </si>
  <si>
    <t>АС</t>
  </si>
  <si>
    <t xml:space="preserve">Информация актуализирована по состоянию на </t>
  </si>
  <si>
    <r>
      <t>г</t>
    </r>
    <r>
      <rPr>
        <sz val="8"/>
        <rFont val="Arial"/>
        <family val="2"/>
      </rPr>
      <t xml:space="preserve"> коллектив авторов сайта primtrans.narod.ru</t>
    </r>
  </si>
  <si>
    <t>использование материалов без разрешения авторов запрещено</t>
  </si>
  <si>
    <t>Арсеньев</t>
  </si>
  <si>
    <t>Прямое направление Арсеньев - Спасск-Дальний</t>
  </si>
  <si>
    <t>Обратное направление Спасск-Дальний - Арсеньев</t>
  </si>
  <si>
    <t>Яковлевка</t>
  </si>
  <si>
    <t>Спасск-Дальний</t>
  </si>
  <si>
    <t>АС ОАО "ПриморАвтоТранс"</t>
  </si>
  <si>
    <t>АС ООО "Приморье Групп С"</t>
  </si>
  <si>
    <t>ООО "Междугородние перевозки" г. Спасск</t>
  </si>
  <si>
    <t>© AlexeyVVO, 2007-2009. Использование материалов и фотографий без разрешения автора запрещено</t>
  </si>
  <si>
    <t>Прямое направление Арсеньев - Сибирцево - (Черниговка)</t>
  </si>
  <si>
    <t>Черниговка</t>
  </si>
  <si>
    <t>Сибирцево</t>
  </si>
  <si>
    <t>Обратное направление (Черниговка) - Сибирцево - Арсеньев</t>
  </si>
  <si>
    <t>МУП "ТП "Черниговка"</t>
  </si>
  <si>
    <t>Кавалерово</t>
  </si>
  <si>
    <t>ООО "Ольгинское АТП"</t>
  </si>
  <si>
    <t>ООО "АТО "Приморье-Арсеньев-3"</t>
  </si>
  <si>
    <t>Прямое направление Ольга - Кавалерово</t>
  </si>
  <si>
    <t>Обратное направление Кавалерово - Ольга</t>
  </si>
  <si>
    <t>Маршрут обслуживантся микроавтобусами</t>
  </si>
  <si>
    <t xml:space="preserve">раб. </t>
  </si>
  <si>
    <t>Прямое направление Дальнегорск - Спасск-Дальний</t>
  </si>
  <si>
    <t>ООО "Дальнегорское АТП"</t>
  </si>
  <si>
    <t>ООО "Фурман"</t>
  </si>
  <si>
    <t>нечет</t>
  </si>
  <si>
    <t>чет</t>
  </si>
  <si>
    <t>Дальнегорск</t>
  </si>
  <si>
    <t>АВ</t>
  </si>
  <si>
    <t>Чугуевка</t>
  </si>
  <si>
    <t>Обратное направление Спасск-Дальний - Дальнегорск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</si>
</sst>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h:mm;@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8"/>
      <name val="Symbol"/>
      <family val="1"/>
    </font>
    <font>
      <sz val="8"/>
      <name val="Arial"/>
      <family val="2"/>
    </font>
    <font>
      <u val="single"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" fontId="5" fillId="0" borderId="2" xfId="15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9" fontId="1" fillId="0" borderId="4" xfId="0" applyNumberFormat="1" applyFont="1" applyBorder="1" applyAlignment="1">
      <alignment horizontal="center" vertical="center"/>
    </xf>
    <xf numFmtId="169" fontId="1" fillId="0" borderId="5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15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9" fontId="1" fillId="2" borderId="4" xfId="0" applyNumberFormat="1" applyFont="1" applyFill="1" applyBorder="1" applyAlignment="1">
      <alignment horizontal="center" vertical="center"/>
    </xf>
    <xf numFmtId="169" fontId="1" fillId="2" borderId="5" xfId="0" applyNumberFormat="1" applyFont="1" applyFill="1" applyBorder="1" applyAlignment="1">
      <alignment horizontal="center" vertical="center"/>
    </xf>
    <xf numFmtId="169" fontId="1" fillId="2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8" fillId="0" borderId="0" xfId="15" applyFont="1" applyAlignment="1" applyProtection="1">
      <alignment wrapText="1"/>
      <protection/>
    </xf>
    <xf numFmtId="0" fontId="8" fillId="0" borderId="0" xfId="15" applyFont="1" applyAlignment="1" applyProtection="1">
      <alignment horizontal="center" vertical="center" wrapText="1"/>
      <protection/>
    </xf>
    <xf numFmtId="0" fontId="8" fillId="0" borderId="0" xfId="15" applyFont="1" applyAlignment="1" applyProtection="1">
      <alignment vertical="center" wrapText="1"/>
      <protection/>
    </xf>
    <xf numFmtId="169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pt82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D20" sqref="D20"/>
    </sheetView>
  </sheetViews>
  <sheetFormatPr defaultColWidth="9.00390625" defaultRowHeight="12.75"/>
  <cols>
    <col min="1" max="1" width="18.00390625" style="2" customWidth="1"/>
    <col min="2" max="2" width="24.25390625" style="2" bestFit="1" customWidth="1"/>
    <col min="3" max="3" width="21.25390625" style="9" customWidth="1"/>
    <col min="4" max="4" width="20.625" style="2" customWidth="1"/>
    <col min="5" max="16384" width="12.00390625" style="2" customWidth="1"/>
  </cols>
  <sheetData>
    <row r="1" spans="1:4" s="6" customFormat="1" ht="27" customHeight="1" thickBot="1">
      <c r="A1" s="30" t="s">
        <v>15</v>
      </c>
      <c r="B1" s="31"/>
      <c r="C1" s="31"/>
      <c r="D1" s="32"/>
    </row>
    <row r="2" spans="1:4" s="5" customFormat="1" ht="13.5" thickBot="1">
      <c r="A2" s="37" t="s">
        <v>4</v>
      </c>
      <c r="B2" s="41"/>
      <c r="C2" s="33">
        <v>580</v>
      </c>
      <c r="D2" s="34"/>
    </row>
    <row r="3" spans="1:4" s="4" customFormat="1" ht="12" thickBot="1">
      <c r="A3" s="37" t="s">
        <v>5</v>
      </c>
      <c r="B3" s="41"/>
      <c r="C3" s="17">
        <v>2</v>
      </c>
      <c r="D3" s="16">
        <v>1</v>
      </c>
    </row>
    <row r="4" spans="1:4" s="3" customFormat="1" ht="23.25" thickBot="1">
      <c r="A4" s="37" t="s">
        <v>1</v>
      </c>
      <c r="B4" s="41"/>
      <c r="C4" s="20" t="s">
        <v>30</v>
      </c>
      <c r="D4" s="20" t="s">
        <v>21</v>
      </c>
    </row>
    <row r="5" spans="1:4" s="3" customFormat="1" ht="12" thickBot="1">
      <c r="A5" s="37" t="s">
        <v>2</v>
      </c>
      <c r="B5" s="41"/>
      <c r="C5" s="10"/>
      <c r="D5" s="10"/>
    </row>
    <row r="6" spans="1:4" s="4" customFormat="1" ht="12" thickBot="1">
      <c r="A6" s="37" t="s">
        <v>3</v>
      </c>
      <c r="B6" s="41"/>
      <c r="C6" s="16">
        <v>1</v>
      </c>
      <c r="D6" s="16">
        <v>1</v>
      </c>
    </row>
    <row r="7" spans="1:4" s="4" customFormat="1" ht="12" thickBot="1">
      <c r="A7" s="37" t="s">
        <v>6</v>
      </c>
      <c r="B7" s="41"/>
      <c r="C7" s="18" t="s">
        <v>0</v>
      </c>
      <c r="D7" s="18" t="s">
        <v>0</v>
      </c>
    </row>
    <row r="8" spans="1:4" s="4" customFormat="1" ht="12" thickBot="1">
      <c r="A8" s="7" t="s">
        <v>7</v>
      </c>
      <c r="B8" s="7" t="s">
        <v>8</v>
      </c>
      <c r="C8" s="18" t="s">
        <v>9</v>
      </c>
      <c r="D8" s="18" t="s">
        <v>9</v>
      </c>
    </row>
    <row r="9" spans="1:4" s="1" customFormat="1" ht="11.25">
      <c r="A9" s="27" t="s">
        <v>14</v>
      </c>
      <c r="B9" s="35" t="s">
        <v>10</v>
      </c>
      <c r="C9" s="12">
        <v>0.513888888888889</v>
      </c>
      <c r="D9" s="12">
        <v>0.576388888888889</v>
      </c>
    </row>
    <row r="10" spans="1:4" s="1" customFormat="1" ht="12" thickBot="1">
      <c r="A10" s="29"/>
      <c r="B10" s="36"/>
      <c r="C10" s="14">
        <f>C9+TIME(0,10,0)</f>
        <v>0.5208333333333334</v>
      </c>
      <c r="D10" s="14">
        <f>D9+TIME(0,10,0)</f>
        <v>0.5833333333333334</v>
      </c>
    </row>
    <row r="11" spans="1:4" s="1" customFormat="1" ht="11.25">
      <c r="A11" s="27" t="s">
        <v>17</v>
      </c>
      <c r="B11" s="35" t="s">
        <v>10</v>
      </c>
      <c r="C11" s="12">
        <f>C10+TIME(1,0,0)</f>
        <v>0.5625</v>
      </c>
      <c r="D11" s="12">
        <f>D10+TIME(0,58,0)</f>
        <v>0.6236111111111111</v>
      </c>
    </row>
    <row r="12" spans="1:4" s="1" customFormat="1" ht="12" thickBot="1">
      <c r="A12" s="29"/>
      <c r="B12" s="36"/>
      <c r="C12" s="13">
        <f>C11+TIME(0,10,0)</f>
        <v>0.5694444444444444</v>
      </c>
      <c r="D12" s="13">
        <f>D11+TIME(0,10,0)</f>
        <v>0.6305555555555555</v>
      </c>
    </row>
    <row r="13" spans="1:4" s="1" customFormat="1" ht="11.25">
      <c r="A13" s="27" t="s">
        <v>18</v>
      </c>
      <c r="B13" s="27" t="s">
        <v>19</v>
      </c>
      <c r="C13" s="21"/>
      <c r="D13" s="12">
        <f>D12+TIME(1,28,0)</f>
        <v>0.6916666666666667</v>
      </c>
    </row>
    <row r="14" spans="1:4" s="1" customFormat="1" ht="12" thickBot="1">
      <c r="A14" s="28"/>
      <c r="B14" s="29"/>
      <c r="C14" s="22"/>
      <c r="D14" s="13">
        <f>D13+TIME(0,5,0)</f>
        <v>0.6951388888888889</v>
      </c>
    </row>
    <row r="15" spans="1:4" s="1" customFormat="1" ht="11.25">
      <c r="A15" s="28"/>
      <c r="B15" s="35" t="s">
        <v>20</v>
      </c>
      <c r="C15" s="15">
        <f>C12+TIME(0,80,0)</f>
        <v>0.625</v>
      </c>
      <c r="D15" s="21"/>
    </row>
    <row r="16" spans="1:4" s="1" customFormat="1" ht="12" thickBot="1">
      <c r="A16" s="29"/>
      <c r="B16" s="36"/>
      <c r="C16" s="14">
        <f>C15+TIME(0,5,0)</f>
        <v>0.6284722222222222</v>
      </c>
      <c r="D16" s="22"/>
    </row>
    <row r="17" spans="1:4" s="4" customFormat="1" ht="22.5" customHeight="1" thickBot="1">
      <c r="A17" s="30" t="s">
        <v>16</v>
      </c>
      <c r="B17" s="31"/>
      <c r="C17" s="31"/>
      <c r="D17" s="32"/>
    </row>
    <row r="18" spans="1:4" s="3" customFormat="1" ht="12" thickBot="1">
      <c r="A18" s="43" t="s">
        <v>4</v>
      </c>
      <c r="B18" s="44"/>
      <c r="C18" s="33">
        <v>580</v>
      </c>
      <c r="D18" s="34"/>
    </row>
    <row r="19" spans="1:4" s="3" customFormat="1" ht="12" thickBot="1">
      <c r="A19" s="37" t="s">
        <v>5</v>
      </c>
      <c r="B19" s="38"/>
      <c r="C19" s="17">
        <v>1</v>
      </c>
      <c r="D19" s="17">
        <v>2</v>
      </c>
    </row>
    <row r="20" spans="1:4" s="4" customFormat="1" ht="23.25" thickBot="1">
      <c r="A20" s="37" t="s">
        <v>1</v>
      </c>
      <c r="B20" s="38"/>
      <c r="C20" s="20" t="s">
        <v>21</v>
      </c>
      <c r="D20" s="20" t="s">
        <v>30</v>
      </c>
    </row>
    <row r="21" spans="1:4" s="4" customFormat="1" ht="12" thickBot="1">
      <c r="A21" s="37" t="s">
        <v>2</v>
      </c>
      <c r="B21" s="38"/>
      <c r="C21" s="10"/>
      <c r="D21" s="10"/>
    </row>
    <row r="22" spans="1:4" s="4" customFormat="1" ht="12" thickBot="1">
      <c r="A22" s="37" t="s">
        <v>3</v>
      </c>
      <c r="B22" s="38"/>
      <c r="C22" s="16">
        <v>1</v>
      </c>
      <c r="D22" s="16">
        <v>1</v>
      </c>
    </row>
    <row r="23" spans="1:4" s="1" customFormat="1" ht="12" thickBot="1">
      <c r="A23" s="37" t="s">
        <v>6</v>
      </c>
      <c r="B23" s="38"/>
      <c r="C23" s="18" t="s">
        <v>0</v>
      </c>
      <c r="D23" s="18" t="s">
        <v>0</v>
      </c>
    </row>
    <row r="24" spans="1:4" s="1" customFormat="1" ht="12" thickBot="1">
      <c r="A24" s="7" t="s">
        <v>7</v>
      </c>
      <c r="B24" s="7" t="s">
        <v>8</v>
      </c>
      <c r="C24" s="18" t="s">
        <v>9</v>
      </c>
      <c r="D24" s="18" t="s">
        <v>9</v>
      </c>
    </row>
    <row r="25" spans="1:4" s="1" customFormat="1" ht="11.25">
      <c r="A25" s="27" t="s">
        <v>18</v>
      </c>
      <c r="B25" s="39" t="s">
        <v>20</v>
      </c>
      <c r="C25" s="21"/>
      <c r="D25" s="12">
        <v>0.6597222222222222</v>
      </c>
    </row>
    <row r="26" spans="1:4" s="1" customFormat="1" ht="12" thickBot="1">
      <c r="A26" s="28"/>
      <c r="B26" s="40"/>
      <c r="C26" s="23"/>
      <c r="D26" s="14">
        <f>D25+TIME(0,10,0)</f>
        <v>0.6666666666666666</v>
      </c>
    </row>
    <row r="27" spans="1:4" s="1" customFormat="1" ht="11.25">
      <c r="A27" s="28"/>
      <c r="B27" s="39" t="s">
        <v>19</v>
      </c>
      <c r="C27" s="12">
        <v>0.34722222222222227</v>
      </c>
      <c r="D27" s="21"/>
    </row>
    <row r="28" spans="1:4" s="1" customFormat="1" ht="12" thickBot="1">
      <c r="A28" s="29"/>
      <c r="B28" s="40"/>
      <c r="C28" s="13">
        <f>C27+TIME(0,10,0)</f>
        <v>0.3541666666666667</v>
      </c>
      <c r="D28" s="22"/>
    </row>
    <row r="29" spans="1:4" s="1" customFormat="1" ht="11.25">
      <c r="A29" s="27" t="s">
        <v>17</v>
      </c>
      <c r="B29" s="35" t="s">
        <v>10</v>
      </c>
      <c r="C29" s="12">
        <f>C28+TIME(1,28,0)</f>
        <v>0.4152777777777778</v>
      </c>
      <c r="D29" s="12">
        <f>D26+TIME(1,20,0)</f>
        <v>0.7222222222222222</v>
      </c>
    </row>
    <row r="30" spans="1:4" s="1" customFormat="1" ht="12" thickBot="1">
      <c r="A30" s="29"/>
      <c r="B30" s="36"/>
      <c r="C30" s="13">
        <f>C29+TIME(0,10,0)</f>
        <v>0.4222222222222222</v>
      </c>
      <c r="D30" s="13">
        <f>D29+TIME(0,10,0)</f>
        <v>0.7291666666666666</v>
      </c>
    </row>
    <row r="31" spans="1:4" s="1" customFormat="1" ht="11.25">
      <c r="A31" s="39" t="s">
        <v>14</v>
      </c>
      <c r="B31" s="39" t="s">
        <v>10</v>
      </c>
      <c r="C31" s="12">
        <f>C30+TIME(0,58,0)</f>
        <v>0.4625</v>
      </c>
      <c r="D31" s="12">
        <f>D30+TIME(1,0,0)</f>
        <v>0.7708333333333333</v>
      </c>
    </row>
    <row r="32" spans="1:4" s="1" customFormat="1" ht="12" thickBot="1">
      <c r="A32" s="40"/>
      <c r="B32" s="40"/>
      <c r="C32" s="13">
        <f>C31+TIME(0,5,0)</f>
        <v>0.46597222222222223</v>
      </c>
      <c r="D32" s="13">
        <f>D31+TIME(0,5,0)</f>
        <v>0.7743055555555555</v>
      </c>
    </row>
    <row r="33" spans="1:3" ht="12.75">
      <c r="A33" s="11"/>
      <c r="B33" s="3"/>
      <c r="C33" s="8"/>
    </row>
    <row r="35" spans="1:15" ht="25.5" customHeight="1">
      <c r="A35" s="42" t="s">
        <v>11</v>
      </c>
      <c r="B35" s="42"/>
      <c r="C35" s="42"/>
      <c r="D35" s="19">
        <v>40082</v>
      </c>
      <c r="E35" s="45"/>
      <c r="F35" s="45"/>
      <c r="G35" s="45"/>
      <c r="I35" s="46"/>
      <c r="J35" s="9"/>
      <c r="K35" s="9"/>
      <c r="L35" s="9"/>
      <c r="M35" s="47"/>
      <c r="N35" s="47"/>
      <c r="O35" s="47"/>
    </row>
    <row r="36" spans="1:12" ht="12.75" customHeight="1">
      <c r="A36" s="48" t="s">
        <v>22</v>
      </c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</row>
    <row r="37" spans="1:4" ht="12.75">
      <c r="A37" s="48"/>
      <c r="B37" s="48"/>
      <c r="C37" s="48"/>
      <c r="D37" s="48"/>
    </row>
  </sheetData>
  <mergeCells count="32">
    <mergeCell ref="A35:C35"/>
    <mergeCell ref="A36:D37"/>
    <mergeCell ref="A1:D1"/>
    <mergeCell ref="A2:B2"/>
    <mergeCell ref="A3:B3"/>
    <mergeCell ref="A4:B4"/>
    <mergeCell ref="A5:B5"/>
    <mergeCell ref="A6:B6"/>
    <mergeCell ref="B9:B10"/>
    <mergeCell ref="A9:A10"/>
    <mergeCell ref="A18:B18"/>
    <mergeCell ref="A31:A32"/>
    <mergeCell ref="B31:B32"/>
    <mergeCell ref="A19:B19"/>
    <mergeCell ref="A7:B7"/>
    <mergeCell ref="B13:B14"/>
    <mergeCell ref="B15:B16"/>
    <mergeCell ref="A11:A12"/>
    <mergeCell ref="B11:B12"/>
    <mergeCell ref="B25:B26"/>
    <mergeCell ref="A22:B22"/>
    <mergeCell ref="A23:B23"/>
    <mergeCell ref="B27:B28"/>
    <mergeCell ref="C2:D2"/>
    <mergeCell ref="A13:A16"/>
    <mergeCell ref="A25:A28"/>
    <mergeCell ref="A17:D17"/>
    <mergeCell ref="C18:D18"/>
    <mergeCell ref="A29:A30"/>
    <mergeCell ref="B29:B30"/>
    <mergeCell ref="A20:B20"/>
    <mergeCell ref="A21:B21"/>
  </mergeCells>
  <hyperlinks>
    <hyperlink ref="A36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4" sqref="C4"/>
    </sheetView>
  </sheetViews>
  <sheetFormatPr defaultColWidth="9.00390625" defaultRowHeight="12.75"/>
  <cols>
    <col min="1" max="1" width="18.00390625" style="2" customWidth="1"/>
    <col min="2" max="2" width="24.25390625" style="2" bestFit="1" customWidth="1"/>
    <col min="3" max="3" width="21.25390625" style="9" customWidth="1"/>
    <col min="4" max="4" width="20.625" style="2" customWidth="1"/>
    <col min="5" max="16384" width="12.00390625" style="2" customWidth="1"/>
  </cols>
  <sheetData>
    <row r="1" spans="1:4" s="6" customFormat="1" ht="27" customHeight="1" thickBot="1">
      <c r="A1" s="30" t="s">
        <v>23</v>
      </c>
      <c r="B1" s="31"/>
      <c r="C1" s="31"/>
      <c r="D1" s="32"/>
    </row>
    <row r="2" spans="1:4" s="5" customFormat="1" ht="13.5" thickBot="1">
      <c r="A2" s="37" t="s">
        <v>4</v>
      </c>
      <c r="B2" s="41"/>
      <c r="C2" s="33">
        <v>581</v>
      </c>
      <c r="D2" s="34"/>
    </row>
    <row r="3" spans="1:4" s="4" customFormat="1" ht="12" thickBot="1">
      <c r="A3" s="37" t="s">
        <v>5</v>
      </c>
      <c r="B3" s="41"/>
      <c r="C3" s="17">
        <v>2</v>
      </c>
      <c r="D3" s="16">
        <v>1</v>
      </c>
    </row>
    <row r="4" spans="1:4" s="3" customFormat="1" ht="23.25" thickBot="1">
      <c r="A4" s="37" t="s">
        <v>1</v>
      </c>
      <c r="B4" s="41"/>
      <c r="C4" s="20" t="s">
        <v>30</v>
      </c>
      <c r="D4" s="20" t="s">
        <v>27</v>
      </c>
    </row>
    <row r="5" spans="1:4" s="3" customFormat="1" ht="12" thickBot="1">
      <c r="A5" s="37" t="s">
        <v>2</v>
      </c>
      <c r="B5" s="41"/>
      <c r="C5" s="10"/>
      <c r="D5" s="10"/>
    </row>
    <row r="6" spans="1:4" s="4" customFormat="1" ht="12" thickBot="1">
      <c r="A6" s="37" t="s">
        <v>3</v>
      </c>
      <c r="B6" s="41"/>
      <c r="C6" s="16">
        <v>1</v>
      </c>
      <c r="D6" s="16">
        <v>1</v>
      </c>
    </row>
    <row r="7" spans="1:4" s="4" customFormat="1" ht="12" thickBot="1">
      <c r="A7" s="37" t="s">
        <v>6</v>
      </c>
      <c r="B7" s="41"/>
      <c r="C7" s="18" t="s">
        <v>0</v>
      </c>
      <c r="D7" s="18" t="s">
        <v>0</v>
      </c>
    </row>
    <row r="8" spans="1:4" s="4" customFormat="1" ht="12" thickBot="1">
      <c r="A8" s="7" t="s">
        <v>7</v>
      </c>
      <c r="B8" s="7" t="s">
        <v>8</v>
      </c>
      <c r="C8" s="18" t="s">
        <v>9</v>
      </c>
      <c r="D8" s="18" t="s">
        <v>9</v>
      </c>
    </row>
    <row r="9" spans="1:4" s="1" customFormat="1" ht="11.25">
      <c r="A9" s="27" t="s">
        <v>14</v>
      </c>
      <c r="B9" s="35" t="s">
        <v>10</v>
      </c>
      <c r="C9" s="12">
        <v>0.513888888888889</v>
      </c>
      <c r="D9" s="12">
        <v>0.5972222222222222</v>
      </c>
    </row>
    <row r="10" spans="1:4" s="1" customFormat="1" ht="12" thickBot="1">
      <c r="A10" s="29"/>
      <c r="B10" s="36"/>
      <c r="C10" s="14">
        <f>C9+TIME(0,10,0)</f>
        <v>0.5208333333333334</v>
      </c>
      <c r="D10" s="14">
        <f>D9+TIME(0,10,0)</f>
        <v>0.6041666666666666</v>
      </c>
    </row>
    <row r="11" spans="1:4" s="1" customFormat="1" ht="11.25">
      <c r="A11" s="27" t="s">
        <v>24</v>
      </c>
      <c r="B11" s="35" t="s">
        <v>10</v>
      </c>
      <c r="C11" s="12">
        <f>C10+TIME(2,18,0)</f>
        <v>0.6166666666666667</v>
      </c>
      <c r="D11" s="12">
        <f>D10+TIME(1,65,0)</f>
        <v>0.6909722222222222</v>
      </c>
    </row>
    <row r="12" spans="1:4" s="1" customFormat="1" ht="12" thickBot="1">
      <c r="A12" s="29"/>
      <c r="B12" s="36"/>
      <c r="C12" s="13">
        <f>C11+TIME(0,7,0)</f>
        <v>0.6215277777777778</v>
      </c>
      <c r="D12" s="13">
        <f>D11+TIME(0,5,0)</f>
        <v>0.6944444444444444</v>
      </c>
    </row>
    <row r="13" spans="1:4" s="1" customFormat="1" ht="11.25">
      <c r="A13" s="27" t="s">
        <v>25</v>
      </c>
      <c r="B13" s="27" t="s">
        <v>10</v>
      </c>
      <c r="C13" s="12">
        <f>C12+TIME(0,30,0)</f>
        <v>0.6423611111111112</v>
      </c>
      <c r="D13" s="12">
        <f>D12+TIME(0,20,0)</f>
        <v>0.7083333333333333</v>
      </c>
    </row>
    <row r="14" spans="1:4" s="1" customFormat="1" ht="12" thickBot="1">
      <c r="A14" s="29"/>
      <c r="B14" s="29"/>
      <c r="C14" s="13">
        <f>C13+TIME(0,5,0)</f>
        <v>0.6458333333333334</v>
      </c>
      <c r="D14" s="13">
        <f>D13+TIME(0,0,0)</f>
        <v>0.7083333333333333</v>
      </c>
    </row>
    <row r="15" spans="1:4" s="1" customFormat="1" ht="11.25">
      <c r="A15" s="27" t="s">
        <v>24</v>
      </c>
      <c r="B15" s="35" t="s">
        <v>10</v>
      </c>
      <c r="C15" s="50"/>
      <c r="D15" s="12">
        <f>D14+TIME(0,25,0)</f>
        <v>0.7256944444444444</v>
      </c>
    </row>
    <row r="16" spans="1:4" s="1" customFormat="1" ht="12" thickBot="1">
      <c r="A16" s="29"/>
      <c r="B16" s="36"/>
      <c r="C16" s="23"/>
      <c r="D16" s="13">
        <f>D15+TIME(0,5,0)</f>
        <v>0.7291666666666666</v>
      </c>
    </row>
    <row r="17" spans="1:4" s="4" customFormat="1" ht="22.5" customHeight="1" thickBot="1">
      <c r="A17" s="30" t="s">
        <v>26</v>
      </c>
      <c r="B17" s="31"/>
      <c r="C17" s="31"/>
      <c r="D17" s="32"/>
    </row>
    <row r="18" spans="1:4" s="3" customFormat="1" ht="12" thickBot="1">
      <c r="A18" s="43" t="s">
        <v>4</v>
      </c>
      <c r="B18" s="44"/>
      <c r="C18" s="33">
        <v>581</v>
      </c>
      <c r="D18" s="34"/>
    </row>
    <row r="19" spans="1:4" s="3" customFormat="1" ht="12" thickBot="1">
      <c r="A19" s="37" t="s">
        <v>5</v>
      </c>
      <c r="B19" s="38"/>
      <c r="C19" s="17">
        <v>1</v>
      </c>
      <c r="D19" s="17">
        <v>2</v>
      </c>
    </row>
    <row r="20" spans="1:4" s="4" customFormat="1" ht="23.25" thickBot="1">
      <c r="A20" s="37" t="s">
        <v>1</v>
      </c>
      <c r="B20" s="38"/>
      <c r="C20" s="20" t="s">
        <v>27</v>
      </c>
      <c r="D20" s="20" t="s">
        <v>30</v>
      </c>
    </row>
    <row r="21" spans="1:4" s="4" customFormat="1" ht="12" thickBot="1">
      <c r="A21" s="37" t="s">
        <v>2</v>
      </c>
      <c r="B21" s="38"/>
      <c r="C21" s="10"/>
      <c r="D21" s="10"/>
    </row>
    <row r="22" spans="1:4" s="4" customFormat="1" ht="12" thickBot="1">
      <c r="A22" s="37" t="s">
        <v>3</v>
      </c>
      <c r="B22" s="38"/>
      <c r="C22" s="16">
        <v>1</v>
      </c>
      <c r="D22" s="16">
        <v>1</v>
      </c>
    </row>
    <row r="23" spans="1:4" s="1" customFormat="1" ht="12" thickBot="1">
      <c r="A23" s="37" t="s">
        <v>6</v>
      </c>
      <c r="B23" s="38"/>
      <c r="C23" s="18" t="s">
        <v>0</v>
      </c>
      <c r="D23" s="18" t="s">
        <v>0</v>
      </c>
    </row>
    <row r="24" spans="1:4" s="1" customFormat="1" ht="12" thickBot="1">
      <c r="A24" s="7" t="s">
        <v>7</v>
      </c>
      <c r="B24" s="7" t="s">
        <v>8</v>
      </c>
      <c r="C24" s="18" t="s">
        <v>9</v>
      </c>
      <c r="D24" s="18" t="s">
        <v>9</v>
      </c>
    </row>
    <row r="25" spans="1:4" s="1" customFormat="1" ht="11.25">
      <c r="A25" s="27" t="s">
        <v>24</v>
      </c>
      <c r="B25" s="35" t="s">
        <v>10</v>
      </c>
      <c r="C25" s="12">
        <v>0.40972222222222227</v>
      </c>
      <c r="D25" s="21"/>
    </row>
    <row r="26" spans="1:4" s="1" customFormat="1" ht="12" thickBot="1">
      <c r="A26" s="29"/>
      <c r="B26" s="36"/>
      <c r="C26" s="13">
        <f>C25+TIME(0,10,0)</f>
        <v>0.4166666666666667</v>
      </c>
      <c r="D26" s="23"/>
    </row>
    <row r="27" spans="1:4" s="1" customFormat="1" ht="11.25">
      <c r="A27" s="27" t="s">
        <v>25</v>
      </c>
      <c r="B27" s="35" t="s">
        <v>10</v>
      </c>
      <c r="C27" s="12">
        <f>C26+TIME(0,25,0)</f>
        <v>0.4340277777777778</v>
      </c>
      <c r="D27" s="12">
        <v>0.6805555555555555</v>
      </c>
    </row>
    <row r="28" spans="1:4" s="1" customFormat="1" ht="12" thickBot="1">
      <c r="A28" s="29"/>
      <c r="B28" s="36"/>
      <c r="C28" s="13">
        <f>C27+TIME(0,35,0)</f>
        <v>0.45833333333333337</v>
      </c>
      <c r="D28" s="13">
        <f>D27+TIME(0,10,0)</f>
        <v>0.6874999999999999</v>
      </c>
    </row>
    <row r="29" spans="1:4" s="1" customFormat="1" ht="11.25">
      <c r="A29" s="27" t="s">
        <v>24</v>
      </c>
      <c r="B29" s="35" t="s">
        <v>10</v>
      </c>
      <c r="C29" s="12">
        <f>C28+TIME(0,25,0)</f>
        <v>0.4756944444444445</v>
      </c>
      <c r="D29" s="12">
        <f>D28+TIME(0,30,0)</f>
        <v>0.7083333333333333</v>
      </c>
    </row>
    <row r="30" spans="1:4" s="1" customFormat="1" ht="12" thickBot="1">
      <c r="A30" s="29"/>
      <c r="B30" s="36"/>
      <c r="C30" s="13">
        <f>C29+TIME(0,5,0)</f>
        <v>0.4791666666666667</v>
      </c>
      <c r="D30" s="13">
        <f>D29+TIME(0,5,0)</f>
        <v>0.7118055555555555</v>
      </c>
    </row>
    <row r="31" spans="1:4" s="1" customFormat="1" ht="11.25">
      <c r="A31" s="39" t="s">
        <v>14</v>
      </c>
      <c r="B31" s="39" t="s">
        <v>10</v>
      </c>
      <c r="C31" s="12">
        <f>C30+TIME(0,58,0)</f>
        <v>0.5194444444444445</v>
      </c>
      <c r="D31" s="12">
        <f>D30+TIME(2,5,0)</f>
        <v>0.798611111111111</v>
      </c>
    </row>
    <row r="32" spans="1:4" s="1" customFormat="1" ht="12" thickBot="1">
      <c r="A32" s="40"/>
      <c r="B32" s="40"/>
      <c r="C32" s="13">
        <f>C31+TIME(0,5,0)</f>
        <v>0.5229166666666667</v>
      </c>
      <c r="D32" s="13">
        <f>D31+TIME(0,5,0)</f>
        <v>0.8020833333333333</v>
      </c>
    </row>
    <row r="33" spans="1:3" ht="12.75">
      <c r="A33" s="11"/>
      <c r="B33" s="3"/>
      <c r="C33" s="8"/>
    </row>
    <row r="35" spans="2:4" ht="12.75">
      <c r="B35" s="42" t="s">
        <v>11</v>
      </c>
      <c r="C35" s="42"/>
      <c r="D35" s="19">
        <v>39611</v>
      </c>
    </row>
    <row r="36" spans="2:4" ht="12.75">
      <c r="B36" s="25" t="s">
        <v>12</v>
      </c>
      <c r="C36" s="25"/>
      <c r="D36" s="25"/>
    </row>
    <row r="37" spans="2:4" ht="12.75">
      <c r="B37" s="26" t="s">
        <v>13</v>
      </c>
      <c r="C37" s="26"/>
      <c r="D37" s="26"/>
    </row>
  </sheetData>
  <mergeCells count="35">
    <mergeCell ref="C18:D18"/>
    <mergeCell ref="A13:A14"/>
    <mergeCell ref="A15:A16"/>
    <mergeCell ref="A25:A26"/>
    <mergeCell ref="A27:A28"/>
    <mergeCell ref="A11:A12"/>
    <mergeCell ref="B11:B12"/>
    <mergeCell ref="A20:B20"/>
    <mergeCell ref="A21:B21"/>
    <mergeCell ref="A22:B22"/>
    <mergeCell ref="A23:B23"/>
    <mergeCell ref="A19:B19"/>
    <mergeCell ref="A17:D17"/>
    <mergeCell ref="A29:A30"/>
    <mergeCell ref="B29:B30"/>
    <mergeCell ref="B27:B28"/>
    <mergeCell ref="A31:A32"/>
    <mergeCell ref="B31:B32"/>
    <mergeCell ref="B35:C35"/>
    <mergeCell ref="B37:D37"/>
    <mergeCell ref="B36:D36"/>
    <mergeCell ref="B25:B26"/>
    <mergeCell ref="A18:B18"/>
    <mergeCell ref="A2:B2"/>
    <mergeCell ref="A3:B3"/>
    <mergeCell ref="A4:B4"/>
    <mergeCell ref="A5:B5"/>
    <mergeCell ref="A7:B7"/>
    <mergeCell ref="B13:B14"/>
    <mergeCell ref="B15:B16"/>
    <mergeCell ref="C2:D2"/>
    <mergeCell ref="A1:D1"/>
    <mergeCell ref="A6:B6"/>
    <mergeCell ref="B9:B10"/>
    <mergeCell ref="A9:A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3">
      <selection activeCell="A27" sqref="A27:IV27"/>
    </sheetView>
  </sheetViews>
  <sheetFormatPr defaultColWidth="9.00390625" defaultRowHeight="12.75"/>
  <cols>
    <col min="1" max="1" width="18.00390625" style="2" customWidth="1"/>
    <col min="2" max="2" width="24.25390625" style="2" bestFit="1" customWidth="1"/>
    <col min="3" max="3" width="20.625" style="2" customWidth="1"/>
    <col min="4" max="16384" width="12.00390625" style="2" customWidth="1"/>
  </cols>
  <sheetData>
    <row r="1" spans="1:3" s="6" customFormat="1" ht="27" customHeight="1" thickBot="1">
      <c r="A1" s="30" t="s">
        <v>31</v>
      </c>
      <c r="B1" s="31"/>
      <c r="C1" s="32"/>
    </row>
    <row r="2" spans="1:3" s="5" customFormat="1" ht="13.5" thickBot="1">
      <c r="A2" s="37" t="s">
        <v>4</v>
      </c>
      <c r="B2" s="41"/>
      <c r="C2" s="24">
        <v>582</v>
      </c>
    </row>
    <row r="3" spans="1:3" s="4" customFormat="1" ht="12" thickBot="1">
      <c r="A3" s="37" t="s">
        <v>5</v>
      </c>
      <c r="B3" s="41"/>
      <c r="C3" s="16">
        <v>1</v>
      </c>
    </row>
    <row r="4" spans="1:3" s="3" customFormat="1" ht="12" thickBot="1">
      <c r="A4" s="37" t="s">
        <v>1</v>
      </c>
      <c r="B4" s="41"/>
      <c r="C4" s="20" t="s">
        <v>29</v>
      </c>
    </row>
    <row r="5" spans="1:3" s="3" customFormat="1" ht="12" thickBot="1">
      <c r="A5" s="37" t="s">
        <v>2</v>
      </c>
      <c r="B5" s="41"/>
      <c r="C5" s="10"/>
    </row>
    <row r="6" spans="1:3" s="4" customFormat="1" ht="12" thickBot="1">
      <c r="A6" s="37" t="s">
        <v>3</v>
      </c>
      <c r="B6" s="41"/>
      <c r="C6" s="16">
        <v>1</v>
      </c>
    </row>
    <row r="7" spans="1:3" s="4" customFormat="1" ht="12" thickBot="1">
      <c r="A7" s="37" t="s">
        <v>6</v>
      </c>
      <c r="B7" s="41"/>
      <c r="C7" s="18" t="s">
        <v>34</v>
      </c>
    </row>
    <row r="8" spans="1:3" s="4" customFormat="1" ht="12" thickBot="1">
      <c r="A8" s="7" t="s">
        <v>7</v>
      </c>
      <c r="B8" s="7" t="s">
        <v>8</v>
      </c>
      <c r="C8" s="18" t="s">
        <v>9</v>
      </c>
    </row>
    <row r="9" spans="1:3" s="1" customFormat="1" ht="11.25">
      <c r="A9" s="27" t="s">
        <v>14</v>
      </c>
      <c r="B9" s="35" t="s">
        <v>10</v>
      </c>
      <c r="C9" s="12">
        <v>0.2847222222222222</v>
      </c>
    </row>
    <row r="10" spans="1:3" s="1" customFormat="1" ht="12" thickBot="1">
      <c r="A10" s="29"/>
      <c r="B10" s="36"/>
      <c r="C10" s="14">
        <f>C9+TIME(0,10,0)</f>
        <v>0.29166666666666663</v>
      </c>
    </row>
    <row r="11" spans="1:3" s="1" customFormat="1" ht="11.25">
      <c r="A11" s="27" t="s">
        <v>28</v>
      </c>
      <c r="B11" s="35" t="s">
        <v>10</v>
      </c>
      <c r="C11" s="12">
        <f>C10+TIME(0,85,0)</f>
        <v>0.3506944444444444</v>
      </c>
    </row>
    <row r="12" spans="1:3" s="1" customFormat="1" ht="12" thickBot="1">
      <c r="A12" s="29"/>
      <c r="B12" s="36"/>
      <c r="C12" s="13">
        <f>C11+TIME(0,5,0)</f>
        <v>0.35416666666666663</v>
      </c>
    </row>
    <row r="13" spans="1:3" s="4" customFormat="1" ht="22.5" customHeight="1" thickBot="1">
      <c r="A13" s="30" t="s">
        <v>32</v>
      </c>
      <c r="B13" s="31"/>
      <c r="C13" s="32"/>
    </row>
    <row r="14" spans="1:3" s="3" customFormat="1" ht="12" thickBot="1">
      <c r="A14" s="43" t="s">
        <v>4</v>
      </c>
      <c r="B14" s="44"/>
      <c r="C14" s="24">
        <v>582</v>
      </c>
    </row>
    <row r="15" spans="1:3" s="3" customFormat="1" ht="12" thickBot="1">
      <c r="A15" s="37" t="s">
        <v>5</v>
      </c>
      <c r="B15" s="38"/>
      <c r="C15" s="17">
        <v>1</v>
      </c>
    </row>
    <row r="16" spans="1:3" s="4" customFormat="1" ht="12" thickBot="1">
      <c r="A16" s="37" t="s">
        <v>1</v>
      </c>
      <c r="B16" s="38"/>
      <c r="C16" s="20" t="s">
        <v>29</v>
      </c>
    </row>
    <row r="17" spans="1:3" s="4" customFormat="1" ht="12" thickBot="1">
      <c r="A17" s="37" t="s">
        <v>2</v>
      </c>
      <c r="B17" s="38"/>
      <c r="C17" s="10"/>
    </row>
    <row r="18" spans="1:3" s="4" customFormat="1" ht="12" thickBot="1">
      <c r="A18" s="37" t="s">
        <v>3</v>
      </c>
      <c r="B18" s="38"/>
      <c r="C18" s="16">
        <v>1</v>
      </c>
    </row>
    <row r="19" spans="1:3" s="1" customFormat="1" ht="12" thickBot="1">
      <c r="A19" s="37" t="s">
        <v>6</v>
      </c>
      <c r="B19" s="38"/>
      <c r="C19" s="18" t="s">
        <v>34</v>
      </c>
    </row>
    <row r="20" spans="1:3" s="1" customFormat="1" ht="12" thickBot="1">
      <c r="A20" s="7" t="s">
        <v>7</v>
      </c>
      <c r="B20" s="7" t="s">
        <v>8</v>
      </c>
      <c r="C20" s="18" t="s">
        <v>9</v>
      </c>
    </row>
    <row r="21" spans="1:3" s="1" customFormat="1" ht="11.25">
      <c r="A21" s="27" t="s">
        <v>17</v>
      </c>
      <c r="B21" s="35" t="s">
        <v>10</v>
      </c>
      <c r="C21" s="12">
        <v>0.6180555555555556</v>
      </c>
    </row>
    <row r="22" spans="1:3" s="1" customFormat="1" ht="12" thickBot="1">
      <c r="A22" s="29"/>
      <c r="B22" s="36"/>
      <c r="C22" s="13">
        <f>C21+TIME(0,10,0)</f>
        <v>0.625</v>
      </c>
    </row>
    <row r="23" spans="1:3" s="1" customFormat="1" ht="11.25">
      <c r="A23" s="39" t="s">
        <v>14</v>
      </c>
      <c r="B23" s="39" t="s">
        <v>10</v>
      </c>
      <c r="C23" s="12">
        <f>C22+TIME(1,25,0)</f>
        <v>0.6840277777777778</v>
      </c>
    </row>
    <row r="24" spans="1:3" s="1" customFormat="1" ht="12" thickBot="1">
      <c r="A24" s="40"/>
      <c r="B24" s="40"/>
      <c r="C24" s="13">
        <f>C23+TIME(0,5,0)</f>
        <v>0.6875</v>
      </c>
    </row>
    <row r="25" spans="1:2" ht="12.75">
      <c r="A25" s="11"/>
      <c r="B25" s="3"/>
    </row>
    <row r="26" spans="1:14" ht="25.5" customHeight="1">
      <c r="A26" s="51" t="s">
        <v>33</v>
      </c>
      <c r="B26" s="51"/>
      <c r="C26" s="51"/>
      <c r="D26" s="45"/>
      <c r="E26" s="45"/>
      <c r="F26" s="45"/>
      <c r="H26" s="46"/>
      <c r="I26" s="9"/>
      <c r="J26" s="9"/>
      <c r="K26" s="9"/>
      <c r="L26" s="47"/>
      <c r="M26" s="47"/>
      <c r="N26" s="47"/>
    </row>
    <row r="28" spans="1:14" ht="25.5" customHeight="1">
      <c r="A28" s="42" t="s">
        <v>11</v>
      </c>
      <c r="B28" s="42"/>
      <c r="C28" s="19">
        <v>40082</v>
      </c>
      <c r="D28" s="45"/>
      <c r="E28" s="45"/>
      <c r="F28" s="45"/>
      <c r="H28" s="46"/>
      <c r="I28" s="9"/>
      <c r="J28" s="9"/>
      <c r="K28" s="9"/>
      <c r="L28" s="47"/>
      <c r="M28" s="47"/>
      <c r="N28" s="47"/>
    </row>
    <row r="29" spans="1:11" ht="12.75" customHeight="1">
      <c r="A29" s="48" t="s">
        <v>22</v>
      </c>
      <c r="B29" s="48"/>
      <c r="C29" s="48"/>
      <c r="D29" s="49"/>
      <c r="E29" s="49"/>
      <c r="F29" s="49"/>
      <c r="G29" s="49"/>
      <c r="H29" s="49"/>
      <c r="I29" s="49"/>
      <c r="J29" s="49"/>
      <c r="K29" s="49"/>
    </row>
    <row r="30" spans="1:3" ht="12.75">
      <c r="A30" s="48"/>
      <c r="B30" s="48"/>
      <c r="C30" s="48"/>
    </row>
  </sheetData>
  <mergeCells count="25">
    <mergeCell ref="A26:C26"/>
    <mergeCell ref="A13:C13"/>
    <mergeCell ref="A16:B16"/>
    <mergeCell ref="A17:B17"/>
    <mergeCell ref="A7:B7"/>
    <mergeCell ref="A11:A12"/>
    <mergeCell ref="B11:B12"/>
    <mergeCell ref="A14:B14"/>
    <mergeCell ref="A23:A24"/>
    <mergeCell ref="B23:B24"/>
    <mergeCell ref="A15:B15"/>
    <mergeCell ref="A18:B18"/>
    <mergeCell ref="A19:B19"/>
    <mergeCell ref="A21:A22"/>
    <mergeCell ref="B21:B22"/>
    <mergeCell ref="A28:B28"/>
    <mergeCell ref="A29:C30"/>
    <mergeCell ref="A1:C1"/>
    <mergeCell ref="A2:B2"/>
    <mergeCell ref="A3:B3"/>
    <mergeCell ref="A4:B4"/>
    <mergeCell ref="A5:B5"/>
    <mergeCell ref="A6:B6"/>
    <mergeCell ref="B9:B10"/>
    <mergeCell ref="A9:A10"/>
  </mergeCells>
  <hyperlinks>
    <hyperlink ref="A29" r:id="rId1" display="mailto:mopt82@mail.ru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8.00390625" style="2" customWidth="1"/>
    <col min="2" max="2" width="24.25390625" style="2" bestFit="1" customWidth="1"/>
    <col min="3" max="3" width="21.25390625" style="9" customWidth="1"/>
    <col min="4" max="4" width="20.625" style="2" customWidth="1"/>
    <col min="5" max="16384" width="12.00390625" style="2" customWidth="1"/>
  </cols>
  <sheetData>
    <row r="1" spans="1:4" s="6" customFormat="1" ht="27" customHeight="1" thickBot="1">
      <c r="A1" s="30" t="s">
        <v>35</v>
      </c>
      <c r="B1" s="31"/>
      <c r="C1" s="31"/>
      <c r="D1" s="32"/>
    </row>
    <row r="2" spans="1:4" s="5" customFormat="1" ht="13.5" thickBot="1">
      <c r="A2" s="37" t="s">
        <v>4</v>
      </c>
      <c r="B2" s="41"/>
      <c r="C2" s="33">
        <v>586</v>
      </c>
      <c r="D2" s="34"/>
    </row>
    <row r="3" spans="1:4" s="4" customFormat="1" ht="12" thickBot="1">
      <c r="A3" s="37" t="s">
        <v>5</v>
      </c>
      <c r="B3" s="41"/>
      <c r="C3" s="17">
        <v>1</v>
      </c>
      <c r="D3" s="16">
        <v>2</v>
      </c>
    </row>
    <row r="4" spans="1:4" s="3" customFormat="1" ht="23.25" thickBot="1">
      <c r="A4" s="37" t="s">
        <v>1</v>
      </c>
      <c r="B4" s="41"/>
      <c r="C4" s="20" t="s">
        <v>36</v>
      </c>
      <c r="D4" s="20" t="s">
        <v>37</v>
      </c>
    </row>
    <row r="5" spans="1:4" s="3" customFormat="1" ht="12" thickBot="1">
      <c r="A5" s="37" t="s">
        <v>2</v>
      </c>
      <c r="B5" s="41"/>
      <c r="C5" s="10"/>
      <c r="D5" s="10"/>
    </row>
    <row r="6" spans="1:4" s="4" customFormat="1" ht="12" thickBot="1">
      <c r="A6" s="37" t="s">
        <v>3</v>
      </c>
      <c r="B6" s="41"/>
      <c r="C6" s="16">
        <v>1</v>
      </c>
      <c r="D6" s="16">
        <v>1</v>
      </c>
    </row>
    <row r="7" spans="1:4" s="4" customFormat="1" ht="12" thickBot="1">
      <c r="A7" s="37" t="s">
        <v>6</v>
      </c>
      <c r="B7" s="41"/>
      <c r="C7" s="18" t="s">
        <v>38</v>
      </c>
      <c r="D7" s="18" t="s">
        <v>39</v>
      </c>
    </row>
    <row r="8" spans="1:4" s="4" customFormat="1" ht="12" thickBot="1">
      <c r="A8" s="7" t="s">
        <v>7</v>
      </c>
      <c r="B8" s="7" t="s">
        <v>8</v>
      </c>
      <c r="C8" s="18" t="s">
        <v>9</v>
      </c>
      <c r="D8" s="18" t="s">
        <v>9</v>
      </c>
    </row>
    <row r="9" spans="1:4" s="1" customFormat="1" ht="11.25">
      <c r="A9" s="27" t="s">
        <v>40</v>
      </c>
      <c r="B9" s="35" t="s">
        <v>41</v>
      </c>
      <c r="C9" s="12">
        <v>0.40972222222222227</v>
      </c>
      <c r="D9" s="12">
        <v>0.40972222222222227</v>
      </c>
    </row>
    <row r="10" spans="1:4" s="1" customFormat="1" ht="12" thickBot="1">
      <c r="A10" s="29"/>
      <c r="B10" s="36"/>
      <c r="C10" s="14">
        <f>C9+TIME(0,10,0)</f>
        <v>0.4166666666666667</v>
      </c>
      <c r="D10" s="14">
        <f>D9+TIME(0,10,0)</f>
        <v>0.4166666666666667</v>
      </c>
    </row>
    <row r="11" spans="1:4" s="1" customFormat="1" ht="11.25">
      <c r="A11" s="27" t="s">
        <v>28</v>
      </c>
      <c r="B11" s="35" t="s">
        <v>10</v>
      </c>
      <c r="C11" s="12">
        <f>C10+TIME(1,20,0)</f>
        <v>0.4722222222222222</v>
      </c>
      <c r="D11" s="12">
        <f>D10+TIME(1,20,0)</f>
        <v>0.4722222222222222</v>
      </c>
    </row>
    <row r="12" spans="1:4" s="1" customFormat="1" ht="12" thickBot="1">
      <c r="A12" s="29"/>
      <c r="B12" s="36"/>
      <c r="C12" s="13">
        <f>C11+TIME(0,10,0)</f>
        <v>0.47916666666666663</v>
      </c>
      <c r="D12" s="13">
        <f>D11+TIME(0,10,0)</f>
        <v>0.47916666666666663</v>
      </c>
    </row>
    <row r="13" spans="1:4" s="1" customFormat="1" ht="11.25">
      <c r="A13" s="27" t="s">
        <v>42</v>
      </c>
      <c r="B13" s="35" t="s">
        <v>10</v>
      </c>
      <c r="C13" s="21"/>
      <c r="D13" s="12">
        <f>D12+TIME(2,10,0)</f>
        <v>0.5694444444444444</v>
      </c>
    </row>
    <row r="14" spans="1:4" s="1" customFormat="1" ht="12" thickBot="1">
      <c r="A14" s="29"/>
      <c r="B14" s="36"/>
      <c r="C14" s="22"/>
      <c r="D14" s="13">
        <f>D13+TIME(0,10,0)</f>
        <v>0.5763888888888888</v>
      </c>
    </row>
    <row r="15" spans="1:4" s="1" customFormat="1" ht="11.25">
      <c r="A15" s="27" t="s">
        <v>17</v>
      </c>
      <c r="B15" s="35" t="s">
        <v>10</v>
      </c>
      <c r="C15" s="12">
        <f>C12+TIME(3,45,0)</f>
        <v>0.6354166666666666</v>
      </c>
      <c r="D15" s="12">
        <f>D14+TIME(1,25,0)</f>
        <v>0.6354166666666666</v>
      </c>
    </row>
    <row r="16" spans="1:4" s="1" customFormat="1" ht="12" thickBot="1">
      <c r="A16" s="29"/>
      <c r="B16" s="36"/>
      <c r="C16" s="13">
        <f>C15+TIME(0,10,0)</f>
        <v>0.642361111111111</v>
      </c>
      <c r="D16" s="13">
        <f>D15+TIME(0,10,0)</f>
        <v>0.642361111111111</v>
      </c>
    </row>
    <row r="17" spans="1:4" s="1" customFormat="1" ht="11.25">
      <c r="A17" s="27" t="s">
        <v>18</v>
      </c>
      <c r="B17" s="27" t="s">
        <v>19</v>
      </c>
      <c r="C17" s="12">
        <f>C16+TIME(1,35,0)</f>
        <v>0.7083333333333333</v>
      </c>
      <c r="D17" s="12">
        <f>D16+TIME(1,35,0)</f>
        <v>0.7083333333333333</v>
      </c>
    </row>
    <row r="18" spans="1:4" s="1" customFormat="1" ht="12" thickBot="1">
      <c r="A18" s="28"/>
      <c r="B18" s="29"/>
      <c r="C18" s="13">
        <f>C17+TIME(0,10,0)</f>
        <v>0.7152777777777777</v>
      </c>
      <c r="D18" s="13">
        <f>D17+TIME(0,10,0)</f>
        <v>0.7152777777777777</v>
      </c>
    </row>
    <row r="19" spans="1:4" s="4" customFormat="1" ht="22.5" customHeight="1" thickBot="1">
      <c r="A19" s="30" t="s">
        <v>43</v>
      </c>
      <c r="B19" s="31"/>
      <c r="C19" s="31"/>
      <c r="D19" s="32"/>
    </row>
    <row r="20" spans="1:4" s="3" customFormat="1" ht="12" thickBot="1">
      <c r="A20" s="43" t="s">
        <v>4</v>
      </c>
      <c r="B20" s="44"/>
      <c r="C20" s="33">
        <v>580</v>
      </c>
      <c r="D20" s="34"/>
    </row>
    <row r="21" spans="1:4" s="3" customFormat="1" ht="12" thickBot="1">
      <c r="A21" s="37" t="s">
        <v>5</v>
      </c>
      <c r="B21" s="38"/>
      <c r="C21" s="17">
        <v>1</v>
      </c>
      <c r="D21" s="17">
        <v>2</v>
      </c>
    </row>
    <row r="22" spans="1:4" s="4" customFormat="1" ht="23.25" thickBot="1">
      <c r="A22" s="37" t="s">
        <v>1</v>
      </c>
      <c r="B22" s="38"/>
      <c r="C22" s="20" t="s">
        <v>36</v>
      </c>
      <c r="D22" s="20" t="s">
        <v>37</v>
      </c>
    </row>
    <row r="23" spans="1:4" s="4" customFormat="1" ht="12" thickBot="1">
      <c r="A23" s="37" t="s">
        <v>2</v>
      </c>
      <c r="B23" s="38"/>
      <c r="C23" s="10"/>
      <c r="D23" s="10"/>
    </row>
    <row r="24" spans="1:4" s="4" customFormat="1" ht="12" thickBot="1">
      <c r="A24" s="37" t="s">
        <v>3</v>
      </c>
      <c r="B24" s="38"/>
      <c r="C24" s="16">
        <v>1</v>
      </c>
      <c r="D24" s="16">
        <v>1</v>
      </c>
    </row>
    <row r="25" spans="1:4" s="1" customFormat="1" ht="12" thickBot="1">
      <c r="A25" s="37" t="s">
        <v>6</v>
      </c>
      <c r="B25" s="38"/>
      <c r="C25" s="18" t="s">
        <v>39</v>
      </c>
      <c r="D25" s="18" t="s">
        <v>38</v>
      </c>
    </row>
    <row r="26" spans="1:4" s="1" customFormat="1" ht="12" thickBot="1">
      <c r="A26" s="7" t="s">
        <v>7</v>
      </c>
      <c r="B26" s="7" t="s">
        <v>8</v>
      </c>
      <c r="C26" s="18" t="s">
        <v>9</v>
      </c>
      <c r="D26" s="18" t="s">
        <v>9</v>
      </c>
    </row>
    <row r="27" spans="1:4" s="1" customFormat="1" ht="11.25">
      <c r="A27" s="28" t="s">
        <v>18</v>
      </c>
      <c r="B27" s="39" t="s">
        <v>19</v>
      </c>
      <c r="C27" s="12">
        <v>0.3541666666666667</v>
      </c>
      <c r="D27" s="12">
        <v>0.3541666666666667</v>
      </c>
    </row>
    <row r="28" spans="1:4" s="1" customFormat="1" ht="12" thickBot="1">
      <c r="A28" s="29"/>
      <c r="B28" s="40"/>
      <c r="C28" s="13">
        <f>C27+TIME(0,10,0)</f>
        <v>0.3611111111111111</v>
      </c>
      <c r="D28" s="13">
        <f>D27+TIME(0,10,0)</f>
        <v>0.3611111111111111</v>
      </c>
    </row>
    <row r="29" spans="1:4" s="1" customFormat="1" ht="11.25">
      <c r="A29" s="27" t="s">
        <v>17</v>
      </c>
      <c r="B29" s="35" t="s">
        <v>10</v>
      </c>
      <c r="C29" s="12">
        <f>C28+TIME(1,35,0)</f>
        <v>0.4270833333333333</v>
      </c>
      <c r="D29" s="12">
        <f>D28+TIME(1,35,0)</f>
        <v>0.4270833333333333</v>
      </c>
    </row>
    <row r="30" spans="1:4" s="1" customFormat="1" ht="12" thickBot="1">
      <c r="A30" s="29"/>
      <c r="B30" s="36"/>
      <c r="C30" s="13">
        <f>C29+TIME(0,10,0)</f>
        <v>0.43402777777777773</v>
      </c>
      <c r="D30" s="13">
        <f>D29+TIME(0,10,0)</f>
        <v>0.43402777777777773</v>
      </c>
    </row>
    <row r="31" spans="1:4" s="1" customFormat="1" ht="11.25">
      <c r="A31" s="39" t="s">
        <v>42</v>
      </c>
      <c r="B31" s="39" t="s">
        <v>10</v>
      </c>
      <c r="C31" s="21"/>
      <c r="D31" s="12">
        <f>D30+TIME(1,25,0)</f>
        <v>0.4930555555555555</v>
      </c>
    </row>
    <row r="32" spans="1:4" s="1" customFormat="1" ht="12" thickBot="1">
      <c r="A32" s="40"/>
      <c r="B32" s="40"/>
      <c r="C32" s="22"/>
      <c r="D32" s="13">
        <f>D31+TIME(0,10,0)</f>
        <v>0.49999999999999994</v>
      </c>
    </row>
    <row r="33" spans="1:4" s="1" customFormat="1" ht="11.25">
      <c r="A33" s="27" t="s">
        <v>17</v>
      </c>
      <c r="B33" s="35" t="s">
        <v>10</v>
      </c>
      <c r="C33" s="12">
        <f>C30+TIME(3,45,0)</f>
        <v>0.5902777777777777</v>
      </c>
      <c r="D33" s="12">
        <f>D32+TIME(2,10,0)</f>
        <v>0.5902777777777777</v>
      </c>
    </row>
    <row r="34" spans="1:4" s="1" customFormat="1" ht="12" thickBot="1">
      <c r="A34" s="29"/>
      <c r="B34" s="36"/>
      <c r="C34" s="13">
        <f>C33+TIME(0,10,0)</f>
        <v>0.5972222222222221</v>
      </c>
      <c r="D34" s="13">
        <f>D33+TIME(0,10,0)</f>
        <v>0.5972222222222221</v>
      </c>
    </row>
    <row r="35" spans="1:4" s="1" customFormat="1" ht="11.25">
      <c r="A35" s="39" t="s">
        <v>40</v>
      </c>
      <c r="B35" s="39" t="s">
        <v>41</v>
      </c>
      <c r="C35" s="12">
        <f>C34+TIME(1,20,0)</f>
        <v>0.6527777777777777</v>
      </c>
      <c r="D35" s="12">
        <f>D34+TIME(1,20,0)</f>
        <v>0.6527777777777777</v>
      </c>
    </row>
    <row r="36" spans="1:4" s="1" customFormat="1" ht="12" thickBot="1">
      <c r="A36" s="40"/>
      <c r="B36" s="40"/>
      <c r="C36" s="13">
        <f>C35+TIME(0,5,0)</f>
        <v>0.6562499999999999</v>
      </c>
      <c r="D36" s="13">
        <f>D35+TIME(0,5,0)</f>
        <v>0.6562499999999999</v>
      </c>
    </row>
    <row r="37" spans="1:3" ht="12.75">
      <c r="A37" s="11"/>
      <c r="B37" s="3"/>
      <c r="C37" s="8"/>
    </row>
    <row r="39" spans="2:4" ht="12.75">
      <c r="B39" s="42" t="s">
        <v>11</v>
      </c>
      <c r="C39" s="42"/>
      <c r="D39" s="19">
        <v>39611</v>
      </c>
    </row>
    <row r="40" spans="2:4" ht="12.75">
      <c r="B40" s="25" t="s">
        <v>12</v>
      </c>
      <c r="C40" s="25"/>
      <c r="D40" s="25"/>
    </row>
    <row r="41" spans="2:4" ht="12.75">
      <c r="B41" s="26" t="s">
        <v>13</v>
      </c>
      <c r="C41" s="26"/>
      <c r="D41" s="26"/>
    </row>
  </sheetData>
  <mergeCells count="39">
    <mergeCell ref="A29:A30"/>
    <mergeCell ref="B29:B30"/>
    <mergeCell ref="A31:A32"/>
    <mergeCell ref="B31:B32"/>
    <mergeCell ref="A1:D1"/>
    <mergeCell ref="B39:C39"/>
    <mergeCell ref="A2:B2"/>
    <mergeCell ref="A3:B3"/>
    <mergeCell ref="A4:B4"/>
    <mergeCell ref="A5:B5"/>
    <mergeCell ref="A6:B6"/>
    <mergeCell ref="B13:B14"/>
    <mergeCell ref="A13:A14"/>
    <mergeCell ref="A20:B20"/>
    <mergeCell ref="A35:A36"/>
    <mergeCell ref="B35:B36"/>
    <mergeCell ref="A21:B21"/>
    <mergeCell ref="A7:B7"/>
    <mergeCell ref="B17:B18"/>
    <mergeCell ref="A15:A16"/>
    <mergeCell ref="B15:B16"/>
    <mergeCell ref="A9:A10"/>
    <mergeCell ref="A24:B24"/>
    <mergeCell ref="A25:B25"/>
    <mergeCell ref="B27:B28"/>
    <mergeCell ref="C2:D2"/>
    <mergeCell ref="B9:B10"/>
    <mergeCell ref="A11:A12"/>
    <mergeCell ref="B11:B12"/>
    <mergeCell ref="B40:D40"/>
    <mergeCell ref="B41:D41"/>
    <mergeCell ref="A17:A18"/>
    <mergeCell ref="A27:A28"/>
    <mergeCell ref="A19:D19"/>
    <mergeCell ref="C20:D20"/>
    <mergeCell ref="A33:A34"/>
    <mergeCell ref="B33:B34"/>
    <mergeCell ref="A22:B22"/>
    <mergeCell ref="A23:B2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</dc:creator>
  <cp:keywords/>
  <dc:description/>
  <cp:lastModifiedBy>DA</cp:lastModifiedBy>
  <dcterms:created xsi:type="dcterms:W3CDTF">2004-06-08T11:13:44Z</dcterms:created>
  <dcterms:modified xsi:type="dcterms:W3CDTF">2009-09-27T21:55:26Z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